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■■■■健康管理部体育奨励\■■健管矢澤■■\①各種健診申込チェック\会場別\R6年度\秋\1.会場別ＨＰ\"/>
    </mc:Choice>
  </mc:AlternateContent>
  <bookViews>
    <workbookView xWindow="0" yWindow="0" windowWidth="28800" windowHeight="12300" tabRatio="798"/>
  </bookViews>
  <sheets>
    <sheet name="入力" sheetId="1" r:id="rId1"/>
    <sheet name="申込書" sheetId="2" r:id="rId2"/>
    <sheet name="医療機関データ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Q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P8" i="1"/>
  <c r="M8" i="1"/>
  <c r="L8" i="1"/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O8" i="1"/>
  <c r="N8" i="1" l="1"/>
  <c r="A177" i="2"/>
  <c r="B177" i="2"/>
  <c r="C177" i="2"/>
  <c r="D177" i="2"/>
  <c r="E177" i="2"/>
  <c r="F177" i="2"/>
  <c r="G177" i="2"/>
  <c r="H177" i="2"/>
  <c r="I177" i="2"/>
  <c r="J177" i="2"/>
  <c r="L177" i="2"/>
  <c r="A178" i="2"/>
  <c r="B178" i="2"/>
  <c r="C178" i="2"/>
  <c r="D178" i="2"/>
  <c r="E178" i="2"/>
  <c r="F178" i="2"/>
  <c r="G178" i="2"/>
  <c r="H178" i="2"/>
  <c r="I178" i="2"/>
  <c r="J178" i="2"/>
  <c r="L178" i="2"/>
  <c r="A179" i="2"/>
  <c r="B179" i="2"/>
  <c r="C179" i="2"/>
  <c r="D179" i="2"/>
  <c r="E179" i="2"/>
  <c r="F179" i="2"/>
  <c r="G179" i="2"/>
  <c r="H179" i="2"/>
  <c r="I179" i="2"/>
  <c r="J179" i="2"/>
  <c r="L179" i="2"/>
  <c r="A180" i="2"/>
  <c r="B180" i="2"/>
  <c r="C180" i="2"/>
  <c r="D180" i="2"/>
  <c r="E180" i="2"/>
  <c r="F180" i="2"/>
  <c r="G180" i="2"/>
  <c r="H180" i="2"/>
  <c r="I180" i="2"/>
  <c r="J180" i="2"/>
  <c r="L180" i="2"/>
  <c r="A181" i="2"/>
  <c r="B181" i="2"/>
  <c r="C181" i="2"/>
  <c r="D181" i="2"/>
  <c r="E181" i="2"/>
  <c r="F181" i="2"/>
  <c r="G181" i="2"/>
  <c r="H181" i="2"/>
  <c r="I181" i="2"/>
  <c r="J181" i="2"/>
  <c r="L181" i="2"/>
  <c r="A182" i="2"/>
  <c r="B182" i="2"/>
  <c r="C182" i="2"/>
  <c r="D182" i="2"/>
  <c r="E182" i="2"/>
  <c r="F182" i="2"/>
  <c r="G182" i="2"/>
  <c r="H182" i="2"/>
  <c r="I182" i="2"/>
  <c r="J182" i="2"/>
  <c r="L182" i="2"/>
  <c r="A183" i="2"/>
  <c r="B183" i="2"/>
  <c r="C183" i="2"/>
  <c r="D183" i="2"/>
  <c r="E183" i="2"/>
  <c r="F183" i="2"/>
  <c r="G183" i="2"/>
  <c r="H183" i="2"/>
  <c r="I183" i="2"/>
  <c r="J183" i="2"/>
  <c r="L183" i="2"/>
  <c r="A184" i="2"/>
  <c r="B184" i="2"/>
  <c r="C184" i="2"/>
  <c r="D184" i="2"/>
  <c r="E184" i="2"/>
  <c r="F184" i="2"/>
  <c r="G184" i="2"/>
  <c r="H184" i="2"/>
  <c r="I184" i="2"/>
  <c r="J184" i="2"/>
  <c r="L184" i="2"/>
  <c r="A185" i="2"/>
  <c r="B185" i="2"/>
  <c r="C185" i="2"/>
  <c r="D185" i="2"/>
  <c r="E185" i="2"/>
  <c r="F185" i="2"/>
  <c r="G185" i="2"/>
  <c r="H185" i="2"/>
  <c r="I185" i="2"/>
  <c r="J185" i="2"/>
  <c r="L185" i="2"/>
  <c r="L176" i="2"/>
  <c r="J176" i="2"/>
  <c r="I176" i="2"/>
  <c r="H176" i="2"/>
  <c r="G176" i="2"/>
  <c r="F176" i="2"/>
  <c r="E176" i="2"/>
  <c r="D176" i="2"/>
  <c r="C176" i="2"/>
  <c r="B176" i="2"/>
  <c r="A176" i="2"/>
  <c r="H187" i="2"/>
  <c r="L172" i="2"/>
  <c r="A172" i="2"/>
  <c r="A158" i="2"/>
  <c r="B158" i="2"/>
  <c r="C158" i="2"/>
  <c r="D158" i="2"/>
  <c r="E158" i="2"/>
  <c r="F158" i="2"/>
  <c r="G158" i="2"/>
  <c r="H158" i="2"/>
  <c r="I158" i="2"/>
  <c r="J158" i="2"/>
  <c r="L158" i="2"/>
  <c r="A159" i="2"/>
  <c r="B159" i="2"/>
  <c r="C159" i="2"/>
  <c r="D159" i="2"/>
  <c r="E159" i="2"/>
  <c r="F159" i="2"/>
  <c r="G159" i="2"/>
  <c r="H159" i="2"/>
  <c r="I159" i="2"/>
  <c r="J159" i="2"/>
  <c r="L159" i="2"/>
  <c r="A160" i="2"/>
  <c r="B160" i="2"/>
  <c r="C160" i="2"/>
  <c r="D160" i="2"/>
  <c r="E160" i="2"/>
  <c r="F160" i="2"/>
  <c r="G160" i="2"/>
  <c r="H160" i="2"/>
  <c r="I160" i="2"/>
  <c r="J160" i="2"/>
  <c r="L160" i="2"/>
  <c r="A161" i="2"/>
  <c r="B161" i="2"/>
  <c r="C161" i="2"/>
  <c r="D161" i="2"/>
  <c r="E161" i="2"/>
  <c r="F161" i="2"/>
  <c r="G161" i="2"/>
  <c r="H161" i="2"/>
  <c r="I161" i="2"/>
  <c r="J161" i="2"/>
  <c r="L161" i="2"/>
  <c r="A162" i="2"/>
  <c r="B162" i="2"/>
  <c r="C162" i="2"/>
  <c r="D162" i="2"/>
  <c r="E162" i="2"/>
  <c r="F162" i="2"/>
  <c r="G162" i="2"/>
  <c r="H162" i="2"/>
  <c r="I162" i="2"/>
  <c r="J162" i="2"/>
  <c r="L162" i="2"/>
  <c r="A163" i="2"/>
  <c r="B163" i="2"/>
  <c r="C163" i="2"/>
  <c r="D163" i="2"/>
  <c r="E163" i="2"/>
  <c r="F163" i="2"/>
  <c r="G163" i="2"/>
  <c r="H163" i="2"/>
  <c r="I163" i="2"/>
  <c r="J163" i="2"/>
  <c r="L163" i="2"/>
  <c r="A164" i="2"/>
  <c r="B164" i="2"/>
  <c r="C164" i="2"/>
  <c r="D164" i="2"/>
  <c r="E164" i="2"/>
  <c r="F164" i="2"/>
  <c r="G164" i="2"/>
  <c r="H164" i="2"/>
  <c r="I164" i="2"/>
  <c r="J164" i="2"/>
  <c r="L164" i="2"/>
  <c r="A165" i="2"/>
  <c r="B165" i="2"/>
  <c r="C165" i="2"/>
  <c r="D165" i="2"/>
  <c r="E165" i="2"/>
  <c r="F165" i="2"/>
  <c r="G165" i="2"/>
  <c r="H165" i="2"/>
  <c r="I165" i="2"/>
  <c r="J165" i="2"/>
  <c r="L165" i="2"/>
  <c r="A166" i="2"/>
  <c r="B166" i="2"/>
  <c r="C166" i="2"/>
  <c r="D166" i="2"/>
  <c r="E166" i="2"/>
  <c r="F166" i="2"/>
  <c r="G166" i="2"/>
  <c r="H166" i="2"/>
  <c r="I166" i="2"/>
  <c r="J166" i="2"/>
  <c r="L166" i="2"/>
  <c r="L157" i="2"/>
  <c r="J157" i="2"/>
  <c r="I157" i="2"/>
  <c r="H157" i="2"/>
  <c r="G157" i="2"/>
  <c r="F157" i="2"/>
  <c r="E157" i="2"/>
  <c r="D157" i="2"/>
  <c r="C157" i="2"/>
  <c r="B157" i="2"/>
  <c r="A157" i="2"/>
  <c r="H168" i="2"/>
  <c r="L153" i="2"/>
  <c r="A153" i="2"/>
  <c r="A139" i="2"/>
  <c r="B139" i="2"/>
  <c r="C139" i="2"/>
  <c r="D139" i="2"/>
  <c r="E139" i="2"/>
  <c r="F139" i="2"/>
  <c r="G139" i="2"/>
  <c r="H139" i="2"/>
  <c r="I139" i="2"/>
  <c r="J139" i="2"/>
  <c r="L139" i="2"/>
  <c r="A140" i="2"/>
  <c r="B140" i="2"/>
  <c r="C140" i="2"/>
  <c r="D140" i="2"/>
  <c r="E140" i="2"/>
  <c r="F140" i="2"/>
  <c r="G140" i="2"/>
  <c r="H140" i="2"/>
  <c r="I140" i="2"/>
  <c r="J140" i="2"/>
  <c r="L140" i="2"/>
  <c r="A141" i="2"/>
  <c r="B141" i="2"/>
  <c r="C141" i="2"/>
  <c r="D141" i="2"/>
  <c r="E141" i="2"/>
  <c r="F141" i="2"/>
  <c r="G141" i="2"/>
  <c r="H141" i="2"/>
  <c r="I141" i="2"/>
  <c r="J141" i="2"/>
  <c r="L141" i="2"/>
  <c r="A142" i="2"/>
  <c r="B142" i="2"/>
  <c r="C142" i="2"/>
  <c r="D142" i="2"/>
  <c r="E142" i="2"/>
  <c r="F142" i="2"/>
  <c r="G142" i="2"/>
  <c r="H142" i="2"/>
  <c r="I142" i="2"/>
  <c r="J142" i="2"/>
  <c r="L142" i="2"/>
  <c r="A143" i="2"/>
  <c r="B143" i="2"/>
  <c r="C143" i="2"/>
  <c r="D143" i="2"/>
  <c r="E143" i="2"/>
  <c r="F143" i="2"/>
  <c r="G143" i="2"/>
  <c r="H143" i="2"/>
  <c r="I143" i="2"/>
  <c r="J143" i="2"/>
  <c r="L143" i="2"/>
  <c r="A144" i="2"/>
  <c r="B144" i="2"/>
  <c r="C144" i="2"/>
  <c r="D144" i="2"/>
  <c r="E144" i="2"/>
  <c r="F144" i="2"/>
  <c r="G144" i="2"/>
  <c r="H144" i="2"/>
  <c r="I144" i="2"/>
  <c r="J144" i="2"/>
  <c r="L144" i="2"/>
  <c r="A145" i="2"/>
  <c r="B145" i="2"/>
  <c r="C145" i="2"/>
  <c r="D145" i="2"/>
  <c r="E145" i="2"/>
  <c r="F145" i="2"/>
  <c r="G145" i="2"/>
  <c r="H145" i="2"/>
  <c r="I145" i="2"/>
  <c r="J145" i="2"/>
  <c r="L145" i="2"/>
  <c r="A146" i="2"/>
  <c r="B146" i="2"/>
  <c r="C146" i="2"/>
  <c r="D146" i="2"/>
  <c r="E146" i="2"/>
  <c r="F146" i="2"/>
  <c r="G146" i="2"/>
  <c r="H146" i="2"/>
  <c r="I146" i="2"/>
  <c r="J146" i="2"/>
  <c r="L146" i="2"/>
  <c r="A147" i="2"/>
  <c r="B147" i="2"/>
  <c r="C147" i="2"/>
  <c r="D147" i="2"/>
  <c r="E147" i="2"/>
  <c r="F147" i="2"/>
  <c r="G147" i="2"/>
  <c r="H147" i="2"/>
  <c r="I147" i="2"/>
  <c r="J147" i="2"/>
  <c r="L147" i="2"/>
  <c r="L138" i="2"/>
  <c r="J138" i="2"/>
  <c r="I138" i="2"/>
  <c r="H138" i="2"/>
  <c r="G138" i="2"/>
  <c r="F138" i="2"/>
  <c r="E138" i="2"/>
  <c r="D138" i="2"/>
  <c r="C138" i="2"/>
  <c r="B138" i="2"/>
  <c r="A138" i="2"/>
  <c r="H149" i="2"/>
  <c r="L134" i="2"/>
  <c r="A134" i="2"/>
  <c r="A120" i="2"/>
  <c r="B120" i="2"/>
  <c r="C120" i="2"/>
  <c r="D120" i="2"/>
  <c r="E120" i="2"/>
  <c r="F120" i="2"/>
  <c r="G120" i="2"/>
  <c r="H120" i="2"/>
  <c r="I120" i="2"/>
  <c r="J120" i="2"/>
  <c r="L120" i="2"/>
  <c r="A121" i="2"/>
  <c r="B121" i="2"/>
  <c r="C121" i="2"/>
  <c r="D121" i="2"/>
  <c r="E121" i="2"/>
  <c r="F121" i="2"/>
  <c r="G121" i="2"/>
  <c r="H121" i="2"/>
  <c r="I121" i="2"/>
  <c r="J121" i="2"/>
  <c r="L121" i="2"/>
  <c r="A122" i="2"/>
  <c r="B122" i="2"/>
  <c r="C122" i="2"/>
  <c r="D122" i="2"/>
  <c r="E122" i="2"/>
  <c r="F122" i="2"/>
  <c r="G122" i="2"/>
  <c r="H122" i="2"/>
  <c r="I122" i="2"/>
  <c r="J122" i="2"/>
  <c r="L122" i="2"/>
  <c r="A123" i="2"/>
  <c r="B123" i="2"/>
  <c r="C123" i="2"/>
  <c r="D123" i="2"/>
  <c r="E123" i="2"/>
  <c r="F123" i="2"/>
  <c r="G123" i="2"/>
  <c r="H123" i="2"/>
  <c r="I123" i="2"/>
  <c r="J123" i="2"/>
  <c r="L123" i="2"/>
  <c r="A124" i="2"/>
  <c r="B124" i="2"/>
  <c r="C124" i="2"/>
  <c r="D124" i="2"/>
  <c r="E124" i="2"/>
  <c r="F124" i="2"/>
  <c r="G124" i="2"/>
  <c r="H124" i="2"/>
  <c r="I124" i="2"/>
  <c r="J124" i="2"/>
  <c r="L124" i="2"/>
  <c r="A125" i="2"/>
  <c r="B125" i="2"/>
  <c r="C125" i="2"/>
  <c r="D125" i="2"/>
  <c r="E125" i="2"/>
  <c r="F125" i="2"/>
  <c r="G125" i="2"/>
  <c r="H125" i="2"/>
  <c r="I125" i="2"/>
  <c r="J125" i="2"/>
  <c r="L125" i="2"/>
  <c r="A126" i="2"/>
  <c r="B126" i="2"/>
  <c r="C126" i="2"/>
  <c r="D126" i="2"/>
  <c r="E126" i="2"/>
  <c r="F126" i="2"/>
  <c r="G126" i="2"/>
  <c r="H126" i="2"/>
  <c r="I126" i="2"/>
  <c r="J126" i="2"/>
  <c r="L126" i="2"/>
  <c r="A127" i="2"/>
  <c r="B127" i="2"/>
  <c r="C127" i="2"/>
  <c r="D127" i="2"/>
  <c r="E127" i="2"/>
  <c r="F127" i="2"/>
  <c r="G127" i="2"/>
  <c r="H127" i="2"/>
  <c r="I127" i="2"/>
  <c r="J127" i="2"/>
  <c r="L127" i="2"/>
  <c r="A128" i="2"/>
  <c r="B128" i="2"/>
  <c r="C128" i="2"/>
  <c r="D128" i="2"/>
  <c r="E128" i="2"/>
  <c r="F128" i="2"/>
  <c r="G128" i="2"/>
  <c r="H128" i="2"/>
  <c r="I128" i="2"/>
  <c r="J128" i="2"/>
  <c r="L128" i="2"/>
  <c r="L119" i="2"/>
  <c r="J119" i="2"/>
  <c r="I119" i="2"/>
  <c r="H119" i="2"/>
  <c r="G119" i="2"/>
  <c r="F119" i="2"/>
  <c r="E119" i="2"/>
  <c r="D119" i="2"/>
  <c r="C119" i="2"/>
  <c r="B119" i="2"/>
  <c r="A119" i="2"/>
  <c r="H130" i="2"/>
  <c r="L115" i="2"/>
  <c r="A115" i="2"/>
  <c r="A101" i="2"/>
  <c r="B101" i="2"/>
  <c r="C101" i="2"/>
  <c r="D101" i="2"/>
  <c r="E101" i="2"/>
  <c r="F101" i="2"/>
  <c r="G101" i="2"/>
  <c r="H101" i="2"/>
  <c r="I101" i="2"/>
  <c r="J101" i="2"/>
  <c r="L101" i="2"/>
  <c r="A102" i="2"/>
  <c r="B102" i="2"/>
  <c r="C102" i="2"/>
  <c r="D102" i="2"/>
  <c r="E102" i="2"/>
  <c r="F102" i="2"/>
  <c r="G102" i="2"/>
  <c r="H102" i="2"/>
  <c r="I102" i="2"/>
  <c r="J102" i="2"/>
  <c r="L102" i="2"/>
  <c r="A103" i="2"/>
  <c r="B103" i="2"/>
  <c r="C103" i="2"/>
  <c r="D103" i="2"/>
  <c r="E103" i="2"/>
  <c r="F103" i="2"/>
  <c r="G103" i="2"/>
  <c r="H103" i="2"/>
  <c r="I103" i="2"/>
  <c r="J103" i="2"/>
  <c r="L103" i="2"/>
  <c r="A104" i="2"/>
  <c r="B104" i="2"/>
  <c r="C104" i="2"/>
  <c r="D104" i="2"/>
  <c r="E104" i="2"/>
  <c r="F104" i="2"/>
  <c r="G104" i="2"/>
  <c r="H104" i="2"/>
  <c r="I104" i="2"/>
  <c r="J104" i="2"/>
  <c r="L104" i="2"/>
  <c r="A105" i="2"/>
  <c r="B105" i="2"/>
  <c r="C105" i="2"/>
  <c r="D105" i="2"/>
  <c r="E105" i="2"/>
  <c r="F105" i="2"/>
  <c r="G105" i="2"/>
  <c r="H105" i="2"/>
  <c r="I105" i="2"/>
  <c r="J105" i="2"/>
  <c r="L105" i="2"/>
  <c r="A106" i="2"/>
  <c r="B106" i="2"/>
  <c r="C106" i="2"/>
  <c r="D106" i="2"/>
  <c r="E106" i="2"/>
  <c r="F106" i="2"/>
  <c r="G106" i="2"/>
  <c r="H106" i="2"/>
  <c r="I106" i="2"/>
  <c r="J106" i="2"/>
  <c r="L106" i="2"/>
  <c r="A107" i="2"/>
  <c r="B107" i="2"/>
  <c r="C107" i="2"/>
  <c r="D107" i="2"/>
  <c r="E107" i="2"/>
  <c r="F107" i="2"/>
  <c r="G107" i="2"/>
  <c r="H107" i="2"/>
  <c r="I107" i="2"/>
  <c r="J107" i="2"/>
  <c r="L107" i="2"/>
  <c r="A108" i="2"/>
  <c r="B108" i="2"/>
  <c r="C108" i="2"/>
  <c r="D108" i="2"/>
  <c r="E108" i="2"/>
  <c r="F108" i="2"/>
  <c r="G108" i="2"/>
  <c r="H108" i="2"/>
  <c r="I108" i="2"/>
  <c r="J108" i="2"/>
  <c r="L108" i="2"/>
  <c r="A109" i="2"/>
  <c r="B109" i="2"/>
  <c r="C109" i="2"/>
  <c r="D109" i="2"/>
  <c r="E109" i="2"/>
  <c r="F109" i="2"/>
  <c r="G109" i="2"/>
  <c r="H109" i="2"/>
  <c r="I109" i="2"/>
  <c r="J109" i="2"/>
  <c r="L109" i="2"/>
  <c r="L100" i="2"/>
  <c r="J100" i="2"/>
  <c r="I100" i="2"/>
  <c r="H100" i="2"/>
  <c r="G100" i="2"/>
  <c r="F100" i="2"/>
  <c r="E100" i="2"/>
  <c r="D100" i="2"/>
  <c r="C100" i="2"/>
  <c r="B100" i="2"/>
  <c r="A100" i="2"/>
  <c r="H111" i="2"/>
  <c r="L96" i="2"/>
  <c r="A96" i="2"/>
  <c r="A82" i="2"/>
  <c r="B82" i="2"/>
  <c r="C82" i="2"/>
  <c r="D82" i="2"/>
  <c r="E82" i="2"/>
  <c r="F82" i="2"/>
  <c r="G82" i="2"/>
  <c r="H82" i="2"/>
  <c r="I82" i="2"/>
  <c r="J82" i="2"/>
  <c r="L82" i="2"/>
  <c r="A83" i="2"/>
  <c r="B83" i="2"/>
  <c r="C83" i="2"/>
  <c r="D83" i="2"/>
  <c r="E83" i="2"/>
  <c r="F83" i="2"/>
  <c r="G83" i="2"/>
  <c r="H83" i="2"/>
  <c r="I83" i="2"/>
  <c r="J83" i="2"/>
  <c r="L83" i="2"/>
  <c r="A84" i="2"/>
  <c r="B84" i="2"/>
  <c r="C84" i="2"/>
  <c r="D84" i="2"/>
  <c r="E84" i="2"/>
  <c r="F84" i="2"/>
  <c r="G84" i="2"/>
  <c r="H84" i="2"/>
  <c r="I84" i="2"/>
  <c r="J84" i="2"/>
  <c r="L84" i="2"/>
  <c r="A85" i="2"/>
  <c r="B85" i="2"/>
  <c r="C85" i="2"/>
  <c r="D85" i="2"/>
  <c r="E85" i="2"/>
  <c r="F85" i="2"/>
  <c r="G85" i="2"/>
  <c r="H85" i="2"/>
  <c r="I85" i="2"/>
  <c r="J85" i="2"/>
  <c r="L85" i="2"/>
  <c r="A86" i="2"/>
  <c r="B86" i="2"/>
  <c r="C86" i="2"/>
  <c r="D86" i="2"/>
  <c r="E86" i="2"/>
  <c r="F86" i="2"/>
  <c r="G86" i="2"/>
  <c r="H86" i="2"/>
  <c r="I86" i="2"/>
  <c r="J86" i="2"/>
  <c r="L86" i="2"/>
  <c r="A87" i="2"/>
  <c r="B87" i="2"/>
  <c r="C87" i="2"/>
  <c r="D87" i="2"/>
  <c r="E87" i="2"/>
  <c r="F87" i="2"/>
  <c r="G87" i="2"/>
  <c r="H87" i="2"/>
  <c r="I87" i="2"/>
  <c r="J87" i="2"/>
  <c r="L87" i="2"/>
  <c r="A88" i="2"/>
  <c r="B88" i="2"/>
  <c r="C88" i="2"/>
  <c r="D88" i="2"/>
  <c r="E88" i="2"/>
  <c r="F88" i="2"/>
  <c r="G88" i="2"/>
  <c r="H88" i="2"/>
  <c r="I88" i="2"/>
  <c r="J88" i="2"/>
  <c r="L88" i="2"/>
  <c r="A89" i="2"/>
  <c r="B89" i="2"/>
  <c r="C89" i="2"/>
  <c r="D89" i="2"/>
  <c r="E89" i="2"/>
  <c r="F89" i="2"/>
  <c r="G89" i="2"/>
  <c r="H89" i="2"/>
  <c r="I89" i="2"/>
  <c r="J89" i="2"/>
  <c r="L89" i="2"/>
  <c r="A90" i="2"/>
  <c r="B90" i="2"/>
  <c r="C90" i="2"/>
  <c r="D90" i="2"/>
  <c r="E90" i="2"/>
  <c r="F90" i="2"/>
  <c r="G90" i="2"/>
  <c r="H90" i="2"/>
  <c r="I90" i="2"/>
  <c r="J90" i="2"/>
  <c r="L90" i="2"/>
  <c r="L81" i="2"/>
  <c r="J81" i="2"/>
  <c r="I81" i="2"/>
  <c r="H81" i="2"/>
  <c r="G81" i="2"/>
  <c r="F81" i="2"/>
  <c r="E81" i="2"/>
  <c r="D81" i="2"/>
  <c r="C81" i="2"/>
  <c r="B81" i="2"/>
  <c r="A81" i="2"/>
  <c r="H92" i="2"/>
  <c r="L77" i="2"/>
  <c r="A77" i="2"/>
  <c r="A63" i="2"/>
  <c r="B63" i="2"/>
  <c r="C63" i="2"/>
  <c r="D63" i="2"/>
  <c r="E63" i="2"/>
  <c r="F63" i="2"/>
  <c r="G63" i="2"/>
  <c r="H63" i="2"/>
  <c r="I63" i="2"/>
  <c r="J63" i="2"/>
  <c r="L63" i="2"/>
  <c r="A64" i="2"/>
  <c r="B64" i="2"/>
  <c r="C64" i="2"/>
  <c r="D64" i="2"/>
  <c r="E64" i="2"/>
  <c r="F64" i="2"/>
  <c r="G64" i="2"/>
  <c r="H64" i="2"/>
  <c r="I64" i="2"/>
  <c r="J64" i="2"/>
  <c r="L64" i="2"/>
  <c r="A65" i="2"/>
  <c r="B65" i="2"/>
  <c r="C65" i="2"/>
  <c r="D65" i="2"/>
  <c r="E65" i="2"/>
  <c r="F65" i="2"/>
  <c r="G65" i="2"/>
  <c r="H65" i="2"/>
  <c r="I65" i="2"/>
  <c r="J65" i="2"/>
  <c r="L65" i="2"/>
  <c r="A66" i="2"/>
  <c r="B66" i="2"/>
  <c r="C66" i="2"/>
  <c r="D66" i="2"/>
  <c r="E66" i="2"/>
  <c r="F66" i="2"/>
  <c r="G66" i="2"/>
  <c r="H66" i="2"/>
  <c r="I66" i="2"/>
  <c r="J66" i="2"/>
  <c r="L66" i="2"/>
  <c r="A67" i="2"/>
  <c r="B67" i="2"/>
  <c r="C67" i="2"/>
  <c r="D67" i="2"/>
  <c r="E67" i="2"/>
  <c r="F67" i="2"/>
  <c r="G67" i="2"/>
  <c r="H67" i="2"/>
  <c r="I67" i="2"/>
  <c r="J67" i="2"/>
  <c r="L67" i="2"/>
  <c r="A68" i="2"/>
  <c r="B68" i="2"/>
  <c r="C68" i="2"/>
  <c r="D68" i="2"/>
  <c r="E68" i="2"/>
  <c r="F68" i="2"/>
  <c r="G68" i="2"/>
  <c r="H68" i="2"/>
  <c r="I68" i="2"/>
  <c r="J68" i="2"/>
  <c r="L68" i="2"/>
  <c r="A69" i="2"/>
  <c r="B69" i="2"/>
  <c r="C69" i="2"/>
  <c r="D69" i="2"/>
  <c r="E69" i="2"/>
  <c r="F69" i="2"/>
  <c r="G69" i="2"/>
  <c r="H69" i="2"/>
  <c r="I69" i="2"/>
  <c r="J69" i="2"/>
  <c r="L69" i="2"/>
  <c r="A70" i="2"/>
  <c r="B70" i="2"/>
  <c r="C70" i="2"/>
  <c r="D70" i="2"/>
  <c r="E70" i="2"/>
  <c r="F70" i="2"/>
  <c r="G70" i="2"/>
  <c r="H70" i="2"/>
  <c r="I70" i="2"/>
  <c r="J70" i="2"/>
  <c r="L70" i="2"/>
  <c r="A71" i="2"/>
  <c r="B71" i="2"/>
  <c r="C71" i="2"/>
  <c r="D71" i="2"/>
  <c r="E71" i="2"/>
  <c r="F71" i="2"/>
  <c r="G71" i="2"/>
  <c r="H71" i="2"/>
  <c r="I71" i="2"/>
  <c r="J71" i="2"/>
  <c r="L71" i="2"/>
  <c r="L62" i="2"/>
  <c r="J62" i="2"/>
  <c r="I62" i="2"/>
  <c r="H62" i="2"/>
  <c r="G62" i="2"/>
  <c r="F62" i="2"/>
  <c r="E62" i="2"/>
  <c r="D62" i="2"/>
  <c r="C62" i="2"/>
  <c r="B62" i="2"/>
  <c r="A62" i="2"/>
  <c r="H73" i="2"/>
  <c r="L58" i="2"/>
  <c r="A58" i="2"/>
  <c r="A44" i="2"/>
  <c r="B44" i="2"/>
  <c r="C44" i="2"/>
  <c r="D44" i="2"/>
  <c r="E44" i="2"/>
  <c r="F44" i="2"/>
  <c r="G44" i="2"/>
  <c r="H44" i="2"/>
  <c r="I44" i="2"/>
  <c r="J44" i="2"/>
  <c r="L44" i="2"/>
  <c r="A45" i="2"/>
  <c r="B45" i="2"/>
  <c r="C45" i="2"/>
  <c r="D45" i="2"/>
  <c r="E45" i="2"/>
  <c r="F45" i="2"/>
  <c r="G45" i="2"/>
  <c r="H45" i="2"/>
  <c r="I45" i="2"/>
  <c r="J45" i="2"/>
  <c r="L45" i="2"/>
  <c r="A46" i="2"/>
  <c r="B46" i="2"/>
  <c r="C46" i="2"/>
  <c r="D46" i="2"/>
  <c r="E46" i="2"/>
  <c r="F46" i="2"/>
  <c r="G46" i="2"/>
  <c r="H46" i="2"/>
  <c r="I46" i="2"/>
  <c r="J46" i="2"/>
  <c r="L46" i="2"/>
  <c r="A47" i="2"/>
  <c r="B47" i="2"/>
  <c r="C47" i="2"/>
  <c r="D47" i="2"/>
  <c r="E47" i="2"/>
  <c r="F47" i="2"/>
  <c r="G47" i="2"/>
  <c r="H47" i="2"/>
  <c r="I47" i="2"/>
  <c r="J47" i="2"/>
  <c r="L47" i="2"/>
  <c r="A48" i="2"/>
  <c r="B48" i="2"/>
  <c r="C48" i="2"/>
  <c r="D48" i="2"/>
  <c r="E48" i="2"/>
  <c r="F48" i="2"/>
  <c r="G48" i="2"/>
  <c r="H48" i="2"/>
  <c r="I48" i="2"/>
  <c r="J48" i="2"/>
  <c r="L48" i="2"/>
  <c r="A49" i="2"/>
  <c r="B49" i="2"/>
  <c r="C49" i="2"/>
  <c r="D49" i="2"/>
  <c r="E49" i="2"/>
  <c r="F49" i="2"/>
  <c r="G49" i="2"/>
  <c r="H49" i="2"/>
  <c r="I49" i="2"/>
  <c r="J49" i="2"/>
  <c r="L49" i="2"/>
  <c r="A50" i="2"/>
  <c r="B50" i="2"/>
  <c r="C50" i="2"/>
  <c r="D50" i="2"/>
  <c r="E50" i="2"/>
  <c r="F50" i="2"/>
  <c r="G50" i="2"/>
  <c r="H50" i="2"/>
  <c r="I50" i="2"/>
  <c r="J50" i="2"/>
  <c r="L50" i="2"/>
  <c r="A51" i="2"/>
  <c r="B51" i="2"/>
  <c r="C51" i="2"/>
  <c r="D51" i="2"/>
  <c r="E51" i="2"/>
  <c r="F51" i="2"/>
  <c r="G51" i="2"/>
  <c r="H51" i="2"/>
  <c r="I51" i="2"/>
  <c r="J51" i="2"/>
  <c r="L51" i="2"/>
  <c r="A52" i="2"/>
  <c r="B52" i="2"/>
  <c r="C52" i="2"/>
  <c r="D52" i="2"/>
  <c r="E52" i="2"/>
  <c r="F52" i="2"/>
  <c r="G52" i="2"/>
  <c r="H52" i="2"/>
  <c r="I52" i="2"/>
  <c r="J52" i="2"/>
  <c r="L52" i="2"/>
  <c r="L43" i="2"/>
  <c r="J43" i="2"/>
  <c r="I43" i="2"/>
  <c r="H43" i="2"/>
  <c r="G43" i="2"/>
  <c r="F43" i="2"/>
  <c r="E43" i="2"/>
  <c r="D43" i="2"/>
  <c r="C43" i="2"/>
  <c r="B43" i="2"/>
  <c r="A43" i="2"/>
  <c r="H54" i="2"/>
  <c r="L39" i="2"/>
  <c r="A39" i="2"/>
  <c r="H35" i="2"/>
  <c r="A20" i="2"/>
  <c r="A25" i="2"/>
  <c r="B25" i="2"/>
  <c r="C25" i="2"/>
  <c r="D25" i="2"/>
  <c r="E25" i="2"/>
  <c r="F25" i="2"/>
  <c r="G25" i="2"/>
  <c r="H25" i="2"/>
  <c r="I25" i="2"/>
  <c r="J25" i="2"/>
  <c r="L25" i="2"/>
  <c r="A26" i="2"/>
  <c r="B26" i="2"/>
  <c r="C26" i="2"/>
  <c r="D26" i="2"/>
  <c r="E26" i="2"/>
  <c r="F26" i="2"/>
  <c r="G26" i="2"/>
  <c r="H26" i="2"/>
  <c r="I26" i="2"/>
  <c r="J26" i="2"/>
  <c r="L26" i="2"/>
  <c r="A27" i="2"/>
  <c r="B27" i="2"/>
  <c r="C27" i="2"/>
  <c r="D27" i="2"/>
  <c r="E27" i="2"/>
  <c r="F27" i="2"/>
  <c r="G27" i="2"/>
  <c r="H27" i="2"/>
  <c r="I27" i="2"/>
  <c r="J27" i="2"/>
  <c r="L27" i="2"/>
  <c r="A28" i="2"/>
  <c r="B28" i="2"/>
  <c r="C28" i="2"/>
  <c r="D28" i="2"/>
  <c r="E28" i="2"/>
  <c r="F28" i="2"/>
  <c r="G28" i="2"/>
  <c r="H28" i="2"/>
  <c r="I28" i="2"/>
  <c r="J28" i="2"/>
  <c r="L28" i="2"/>
  <c r="A29" i="2"/>
  <c r="B29" i="2"/>
  <c r="C29" i="2"/>
  <c r="D29" i="2"/>
  <c r="E29" i="2"/>
  <c r="F29" i="2"/>
  <c r="G29" i="2"/>
  <c r="H29" i="2"/>
  <c r="I29" i="2"/>
  <c r="J29" i="2"/>
  <c r="L29" i="2"/>
  <c r="A30" i="2"/>
  <c r="B30" i="2"/>
  <c r="C30" i="2"/>
  <c r="D30" i="2"/>
  <c r="E30" i="2"/>
  <c r="F30" i="2"/>
  <c r="G30" i="2"/>
  <c r="H30" i="2"/>
  <c r="I30" i="2"/>
  <c r="J30" i="2"/>
  <c r="L30" i="2"/>
  <c r="A31" i="2"/>
  <c r="B31" i="2"/>
  <c r="C31" i="2"/>
  <c r="D31" i="2"/>
  <c r="E31" i="2"/>
  <c r="F31" i="2"/>
  <c r="G31" i="2"/>
  <c r="H31" i="2"/>
  <c r="I31" i="2"/>
  <c r="J31" i="2"/>
  <c r="L31" i="2"/>
  <c r="A32" i="2"/>
  <c r="B32" i="2"/>
  <c r="C32" i="2"/>
  <c r="D32" i="2"/>
  <c r="E32" i="2"/>
  <c r="F32" i="2"/>
  <c r="G32" i="2"/>
  <c r="H32" i="2"/>
  <c r="I32" i="2"/>
  <c r="J32" i="2"/>
  <c r="L32" i="2"/>
  <c r="A33" i="2"/>
  <c r="B33" i="2"/>
  <c r="C33" i="2"/>
  <c r="D33" i="2"/>
  <c r="E33" i="2"/>
  <c r="F33" i="2"/>
  <c r="G33" i="2"/>
  <c r="H33" i="2"/>
  <c r="I33" i="2"/>
  <c r="J33" i="2"/>
  <c r="L33" i="2"/>
  <c r="L24" i="2"/>
  <c r="J24" i="2"/>
  <c r="I24" i="2"/>
  <c r="H24" i="2"/>
  <c r="G24" i="2"/>
  <c r="F24" i="2"/>
  <c r="E24" i="2"/>
  <c r="D24" i="2"/>
  <c r="C24" i="2"/>
  <c r="B24" i="2"/>
  <c r="A24" i="2"/>
  <c r="L20" i="2"/>
  <c r="I6" i="2"/>
  <c r="I7" i="2"/>
  <c r="I8" i="2"/>
  <c r="I9" i="2"/>
  <c r="I10" i="2"/>
  <c r="I11" i="2"/>
  <c r="I12" i="2"/>
  <c r="I13" i="2"/>
  <c r="I14" i="2"/>
  <c r="I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F5" i="2"/>
  <c r="E5" i="2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K24" i="2" l="1"/>
  <c r="K25" i="2"/>
  <c r="K26" i="2"/>
  <c r="K27" i="2"/>
  <c r="K28" i="2"/>
  <c r="K29" i="2"/>
  <c r="K30" i="2"/>
  <c r="K31" i="2"/>
  <c r="K32" i="2"/>
  <c r="K33" i="2"/>
  <c r="K43" i="2"/>
  <c r="K44" i="2"/>
  <c r="K45" i="2"/>
  <c r="K46" i="2"/>
  <c r="K47" i="2"/>
  <c r="K48" i="2"/>
  <c r="K49" i="2"/>
  <c r="K50" i="2"/>
  <c r="K51" i="2"/>
  <c r="K52" i="2"/>
  <c r="K62" i="2"/>
  <c r="K63" i="2"/>
  <c r="K64" i="2"/>
  <c r="K65" i="2"/>
  <c r="K66" i="2"/>
  <c r="K67" i="2"/>
  <c r="K68" i="2"/>
  <c r="K69" i="2"/>
  <c r="K70" i="2"/>
  <c r="K71" i="2"/>
  <c r="K81" i="2"/>
  <c r="K82" i="2"/>
  <c r="K83" i="2"/>
  <c r="K84" i="2"/>
  <c r="K85" i="2"/>
  <c r="K86" i="2"/>
  <c r="K87" i="2"/>
  <c r="K88" i="2"/>
  <c r="K89" i="2"/>
  <c r="K90" i="2"/>
  <c r="K100" i="2"/>
  <c r="K101" i="2"/>
  <c r="K102" i="2"/>
  <c r="K103" i="2"/>
  <c r="K104" i="2"/>
  <c r="K105" i="2"/>
  <c r="K106" i="2"/>
  <c r="K107" i="2"/>
  <c r="K108" i="2"/>
  <c r="K109" i="2"/>
  <c r="K119" i="2"/>
  <c r="K120" i="2"/>
  <c r="K121" i="2"/>
  <c r="K122" i="2"/>
  <c r="K123" i="2"/>
  <c r="K124" i="2"/>
  <c r="K125" i="2"/>
  <c r="K126" i="2"/>
  <c r="K127" i="2"/>
  <c r="K128" i="2"/>
  <c r="K138" i="2"/>
  <c r="K139" i="2"/>
  <c r="K140" i="2"/>
  <c r="K141" i="2"/>
  <c r="K142" i="2"/>
  <c r="K143" i="2"/>
  <c r="K144" i="2"/>
  <c r="K145" i="2"/>
  <c r="K146" i="2"/>
  <c r="K147" i="2"/>
  <c r="K157" i="2"/>
  <c r="K158" i="2"/>
  <c r="K159" i="2"/>
  <c r="K160" i="2"/>
  <c r="K161" i="2"/>
  <c r="K162" i="2"/>
  <c r="K163" i="2"/>
  <c r="K164" i="2"/>
  <c r="K165" i="2"/>
  <c r="K166" i="2"/>
  <c r="K176" i="2"/>
  <c r="K177" i="2"/>
  <c r="K178" i="2"/>
  <c r="K179" i="2"/>
  <c r="K180" i="2"/>
  <c r="K181" i="2"/>
  <c r="K182" i="2"/>
  <c r="K183" i="2"/>
  <c r="K184" i="2"/>
  <c r="K185" i="2"/>
  <c r="K2" i="2" l="1"/>
  <c r="K3" i="2"/>
  <c r="K117" i="2" l="1"/>
  <c r="K136" i="2"/>
  <c r="K155" i="2"/>
  <c r="K174" i="2"/>
  <c r="K60" i="2"/>
  <c r="K22" i="2"/>
  <c r="K41" i="2"/>
  <c r="K79" i="2"/>
  <c r="K98" i="2"/>
  <c r="K40" i="2"/>
  <c r="K59" i="2"/>
  <c r="K78" i="2"/>
  <c r="K97" i="2"/>
  <c r="K116" i="2"/>
  <c r="K135" i="2"/>
  <c r="K154" i="2"/>
  <c r="K21" i="2"/>
  <c r="K173" i="2"/>
  <c r="H3" i="2"/>
  <c r="H6" i="2"/>
  <c r="H7" i="2"/>
  <c r="H8" i="2"/>
  <c r="H9" i="2"/>
  <c r="H10" i="2"/>
  <c r="H11" i="2"/>
  <c r="H12" i="2"/>
  <c r="H13" i="2"/>
  <c r="H14" i="2"/>
  <c r="H5" i="2"/>
  <c r="H98" i="2" l="1"/>
  <c r="H117" i="2"/>
  <c r="H136" i="2"/>
  <c r="H155" i="2"/>
  <c r="H174" i="2"/>
  <c r="H22" i="2"/>
  <c r="H41" i="2"/>
  <c r="H60" i="2"/>
  <c r="H79" i="2"/>
  <c r="K6" i="2"/>
  <c r="K7" i="2"/>
  <c r="K8" i="2"/>
  <c r="K9" i="2"/>
  <c r="K10" i="2"/>
  <c r="K11" i="2"/>
  <c r="A6" i="2"/>
  <c r="B6" i="2"/>
  <c r="C6" i="2"/>
  <c r="D6" i="2"/>
  <c r="G6" i="2"/>
  <c r="J6" i="2"/>
  <c r="L6" i="2"/>
  <c r="A7" i="2"/>
  <c r="B7" i="2"/>
  <c r="C7" i="2"/>
  <c r="D7" i="2"/>
  <c r="G7" i="2"/>
  <c r="J7" i="2"/>
  <c r="L7" i="2"/>
  <c r="A8" i="2"/>
  <c r="B8" i="2"/>
  <c r="C8" i="2"/>
  <c r="D8" i="2"/>
  <c r="G8" i="2"/>
  <c r="J8" i="2"/>
  <c r="L8" i="2"/>
  <c r="A9" i="2"/>
  <c r="B9" i="2"/>
  <c r="C9" i="2"/>
  <c r="D9" i="2"/>
  <c r="G9" i="2"/>
  <c r="J9" i="2"/>
  <c r="L9" i="2"/>
  <c r="A10" i="2"/>
  <c r="B10" i="2"/>
  <c r="C10" i="2"/>
  <c r="D10" i="2"/>
  <c r="G10" i="2"/>
  <c r="J10" i="2"/>
  <c r="L10" i="2"/>
  <c r="A11" i="2"/>
  <c r="B11" i="2"/>
  <c r="C11" i="2"/>
  <c r="D11" i="2"/>
  <c r="G11" i="2"/>
  <c r="J11" i="2"/>
  <c r="L11" i="2"/>
  <c r="A12" i="2"/>
  <c r="B12" i="2"/>
  <c r="C12" i="2"/>
  <c r="D12" i="2"/>
  <c r="G12" i="2"/>
  <c r="J12" i="2"/>
  <c r="K12" i="2"/>
  <c r="L12" i="2"/>
  <c r="A13" i="2"/>
  <c r="B13" i="2"/>
  <c r="C13" i="2"/>
  <c r="D13" i="2"/>
  <c r="G13" i="2"/>
  <c r="J13" i="2"/>
  <c r="K13" i="2"/>
  <c r="L13" i="2"/>
  <c r="A14" i="2"/>
  <c r="B14" i="2"/>
  <c r="C14" i="2"/>
  <c r="D14" i="2"/>
  <c r="G14" i="2"/>
  <c r="J14" i="2"/>
  <c r="K14" i="2"/>
  <c r="L14" i="2"/>
  <c r="L5" i="2"/>
  <c r="G5" i="2"/>
  <c r="B3" i="2" l="1"/>
  <c r="B60" i="2" l="1"/>
  <c r="B79" i="2"/>
  <c r="B98" i="2"/>
  <c r="B117" i="2"/>
  <c r="B136" i="2"/>
  <c r="B155" i="2"/>
  <c r="B174" i="2"/>
  <c r="B41" i="2"/>
  <c r="B22" i="2"/>
  <c r="D3" i="2"/>
  <c r="K5" i="2"/>
  <c r="D79" i="2" l="1"/>
  <c r="D98" i="2"/>
  <c r="D117" i="2"/>
  <c r="D136" i="2"/>
  <c r="D155" i="2"/>
  <c r="D22" i="2"/>
  <c r="D174" i="2"/>
  <c r="D60" i="2"/>
  <c r="D41" i="2"/>
  <c r="J5" i="2"/>
  <c r="D5" i="2"/>
  <c r="C5" i="2"/>
  <c r="B5" i="2"/>
  <c r="A5" i="2"/>
  <c r="H2" i="2" l="1"/>
  <c r="H40" i="2" l="1"/>
  <c r="H59" i="2"/>
  <c r="H78" i="2"/>
  <c r="H21" i="2"/>
  <c r="H97" i="2"/>
  <c r="H116" i="2"/>
  <c r="H135" i="2"/>
  <c r="H154" i="2"/>
  <c r="H173" i="2"/>
</calcChain>
</file>

<file path=xl/sharedStrings.xml><?xml version="1.0" encoding="utf-8"?>
<sst xmlns="http://schemas.openxmlformats.org/spreadsheetml/2006/main" count="455" uniqueCount="115">
  <si>
    <t>健保コード</t>
    <rPh sb="0" eb="2">
      <t>ケンポ</t>
    </rPh>
    <phoneticPr fontId="2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</si>
  <si>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2"/>
  </si>
  <si>
    <t>13-</t>
    <phoneticPr fontId="2"/>
  </si>
  <si>
    <t>所在地</t>
    <rPh sb="0" eb="3">
      <t>ショザイチ</t>
    </rPh>
    <phoneticPr fontId="2"/>
  </si>
  <si>
    <t>会場
コード</t>
    <rPh sb="0" eb="2">
      <t>カイジョウ</t>
    </rPh>
    <phoneticPr fontId="2"/>
  </si>
  <si>
    <t>氏名</t>
    <rPh sb="0" eb="2">
      <t>シメイ</t>
    </rPh>
    <phoneticPr fontId="2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</si>
  <si>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</si>
  <si>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</si>
  <si>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</si>
  <si>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事業所記号</t>
    <rPh sb="0" eb="3">
      <t>ジギョウショ</t>
    </rPh>
    <rPh sb="3" eb="5">
      <t>キゴウ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</si>
  <si>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</si>
  <si>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</si>
  <si>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希望する
会場コード</t>
    <rPh sb="0" eb="2">
      <t>キボウ</t>
    </rPh>
    <rPh sb="5" eb="7">
      <t>カイジョウ</t>
    </rPh>
    <phoneticPr fontId="1"/>
  </si>
  <si>
    <t>保険証
番号</t>
    <rPh sb="0" eb="3">
      <t>ホケンショウ</t>
    </rPh>
    <rPh sb="4" eb="6">
      <t>バンゴウ</t>
    </rPh>
    <phoneticPr fontId="1"/>
  </si>
  <si>
    <t>医療機関</t>
    <rPh sb="0" eb="2">
      <t>イリョウ</t>
    </rPh>
    <rPh sb="2" eb="4">
      <t>キカン</t>
    </rPh>
    <phoneticPr fontId="1"/>
  </si>
  <si>
    <t>所在地</t>
    <rPh sb="0" eb="3">
      <t>ショザイチ</t>
    </rPh>
    <phoneticPr fontId="1"/>
  </si>
  <si>
    <t>フリガナ</t>
    <phoneticPr fontId="1"/>
  </si>
  <si>
    <t>記号</t>
    <rPh sb="0" eb="2">
      <t>キゴウ</t>
    </rPh>
    <phoneticPr fontId="2"/>
  </si>
  <si>
    <t>番号</t>
    <rPh sb="0" eb="2">
      <t>バンゴウ</t>
    </rPh>
    <phoneticPr fontId="1"/>
  </si>
  <si>
    <t>健保コード</t>
    <rPh sb="0" eb="2">
      <t>ケンポ</t>
    </rPh>
    <phoneticPr fontId="1"/>
  </si>
  <si>
    <t>←本部管轄の事業所は「278」、多摩支部管轄の事業所は「280」と入力してください</t>
    <rPh sb="1" eb="3">
      <t>ホンブ</t>
    </rPh>
    <rPh sb="3" eb="5">
      <t>カンカツ</t>
    </rPh>
    <rPh sb="6" eb="9">
      <t>ジギョウショ</t>
    </rPh>
    <rPh sb="16" eb="18">
      <t>タマ</t>
    </rPh>
    <rPh sb="18" eb="20">
      <t>シブ</t>
    </rPh>
    <rPh sb="20" eb="22">
      <t>カンカツ</t>
    </rPh>
    <rPh sb="23" eb="26">
      <t>ジギョウショ</t>
    </rPh>
    <rPh sb="33" eb="35">
      <t>ニュウリョク</t>
    </rPh>
    <phoneticPr fontId="1"/>
  </si>
  <si>
    <t>の部分に入力してください。（コピー＆ペーストも可）</t>
    <rPh sb="1" eb="3">
      <t>ブブン</t>
    </rPh>
    <rPh sb="4" eb="6">
      <t>ニュウリョク</t>
    </rPh>
    <rPh sb="23" eb="24">
      <t>カ</t>
    </rPh>
    <phoneticPr fontId="1"/>
  </si>
  <si>
    <t>希望日</t>
    <rPh sb="0" eb="3">
      <t>キボウビ</t>
    </rPh>
    <phoneticPr fontId="1"/>
  </si>
  <si>
    <t>ﾌﾘｶﾞﾅ</t>
    <phoneticPr fontId="1"/>
  </si>
  <si>
    <t>希望日</t>
    <rPh sb="0" eb="3">
      <t>キボウビ</t>
    </rPh>
    <phoneticPr fontId="1"/>
  </si>
  <si>
    <t>会　　　場　　　名</t>
    <rPh sb="0" eb="1">
      <t>カイ</t>
    </rPh>
    <rPh sb="4" eb="5">
      <t>バ</t>
    </rPh>
    <rPh sb="8" eb="9">
      <t>メイ</t>
    </rPh>
    <phoneticPr fontId="2"/>
  </si>
  <si>
    <t>会場ｺｰﾄﾞ</t>
    <rPh sb="0" eb="2">
      <t>カイジョウ</t>
    </rPh>
    <phoneticPr fontId="2"/>
  </si>
  <si>
    <t>会場名</t>
    <rPh sb="0" eb="2">
      <t>カイジョウ</t>
    </rPh>
    <rPh sb="2" eb="3">
      <t>メイ</t>
    </rPh>
    <phoneticPr fontId="2"/>
  </si>
  <si>
    <t>自己</t>
    <rPh sb="0" eb="2">
      <t>ジコ</t>
    </rPh>
    <phoneticPr fontId="2"/>
  </si>
  <si>
    <t>医師</t>
    <rPh sb="0" eb="2">
      <t>イシ</t>
    </rPh>
    <phoneticPr fontId="2"/>
  </si>
  <si>
    <t>ＥＢＩＳ３０３</t>
  </si>
  <si>
    <t>モリシアホール</t>
  </si>
  <si>
    <t>希望日</t>
    <rPh sb="0" eb="3">
      <t>キボウビ</t>
    </rPh>
    <phoneticPr fontId="1"/>
  </si>
  <si>
    <t>子宮細胞診
医師採取不可の
医療機関があります</t>
    <rPh sb="0" eb="2">
      <t>シキュウ</t>
    </rPh>
    <rPh sb="2" eb="5">
      <t>サイボウシン</t>
    </rPh>
    <rPh sb="7" eb="9">
      <t>イシ</t>
    </rPh>
    <rPh sb="9" eb="11">
      <t>サイシュ</t>
    </rPh>
    <rPh sb="11" eb="13">
      <t>フカ</t>
    </rPh>
    <rPh sb="15" eb="17">
      <t>イリョウ</t>
    </rPh>
    <rPh sb="17" eb="19">
      <t>キカン</t>
    </rPh>
    <phoneticPr fontId="1"/>
  </si>
  <si>
    <t>◆注意事項</t>
    <rPh sb="1" eb="3">
      <t>チュウイ</t>
    </rPh>
    <rPh sb="3" eb="5">
      <t>ジコウ</t>
    </rPh>
    <phoneticPr fontId="1"/>
  </si>
  <si>
    <t>②　氏名のフリガナは、必ず記入してください。</t>
    <phoneticPr fontId="1"/>
  </si>
  <si>
    <t>（FAX不可）</t>
    <rPh sb="4" eb="6">
      <t>フカ</t>
    </rPh>
    <phoneticPr fontId="1"/>
  </si>
  <si>
    <t>続柄</t>
    <rPh sb="0" eb="2">
      <t>ツヅキガラ</t>
    </rPh>
    <phoneticPr fontId="2"/>
  </si>
  <si>
    <t>A1.A2.は
40歳未満</t>
    <rPh sb="11" eb="12">
      <t>サイ</t>
    </rPh>
    <rPh sb="12" eb="14">
      <t>ミマン</t>
    </rPh>
    <phoneticPr fontId="1"/>
  </si>
  <si>
    <t>性別
1 男
2 女</t>
    <rPh sb="0" eb="2">
      <t>セイベツ</t>
    </rPh>
    <rPh sb="5" eb="6">
      <t>オトコ</t>
    </rPh>
    <rPh sb="9" eb="10">
      <t>オンナ</t>
    </rPh>
    <phoneticPr fontId="1"/>
  </si>
  <si>
    <t>※健保コード
本　　　部：278</t>
    <rPh sb="1" eb="3">
      <t>ケンポ</t>
    </rPh>
    <rPh sb="7" eb="8">
      <t>ホン</t>
    </rPh>
    <rPh sb="11" eb="12">
      <t>ブ</t>
    </rPh>
    <phoneticPr fontId="1"/>
  </si>
  <si>
    <t>多摩支部：280</t>
    <rPh sb="0" eb="2">
      <t>タマ</t>
    </rPh>
    <rPh sb="2" eb="4">
      <t>シブ</t>
    </rPh>
    <phoneticPr fontId="1"/>
  </si>
  <si>
    <t>　　　　健診コース
　　1　A1一般（簡易）
　　2　A2一般（法定）
　　3　生活習慣病</t>
    <rPh sb="4" eb="6">
      <t>ケンシン</t>
    </rPh>
    <rPh sb="16" eb="18">
      <t>イッパン</t>
    </rPh>
    <rPh sb="19" eb="21">
      <t>カンイ</t>
    </rPh>
    <rPh sb="29" eb="31">
      <t>イッパン</t>
    </rPh>
    <rPh sb="32" eb="34">
      <t>ホウテイ</t>
    </rPh>
    <rPh sb="40" eb="42">
      <t>セイカツ</t>
    </rPh>
    <rPh sb="42" eb="44">
      <t>シュウカン</t>
    </rPh>
    <rPh sb="44" eb="45">
      <t>ビョウ</t>
    </rPh>
    <phoneticPr fontId="1"/>
  </si>
  <si>
    <t>　　子宮細胞診
　1 自己採取法
　2 医師採取法
　3 希望しない</t>
    <rPh sb="2" eb="4">
      <t>シキュウ</t>
    </rPh>
    <rPh sb="4" eb="7">
      <t>サイボウシン</t>
    </rPh>
    <rPh sb="11" eb="13">
      <t>ジコ</t>
    </rPh>
    <rPh sb="13" eb="15">
      <t>サイシュ</t>
    </rPh>
    <rPh sb="15" eb="16">
      <t>ホウ</t>
    </rPh>
    <rPh sb="20" eb="22">
      <t>イシ</t>
    </rPh>
    <rPh sb="22" eb="24">
      <t>サイシュ</t>
    </rPh>
    <rPh sb="24" eb="25">
      <t>ホウ</t>
    </rPh>
    <rPh sb="29" eb="31">
      <t>キボウ</t>
    </rPh>
    <phoneticPr fontId="1"/>
  </si>
  <si>
    <t>健康保険組合名</t>
    <rPh sb="0" eb="2">
      <t>ケンコウ</t>
    </rPh>
    <rPh sb="2" eb="4">
      <t>ホケン</t>
    </rPh>
    <rPh sb="4" eb="6">
      <t>クミアイ</t>
    </rPh>
    <rPh sb="6" eb="7">
      <t>メイ</t>
    </rPh>
    <phoneticPr fontId="3"/>
  </si>
  <si>
    <t>自由欄</t>
    <rPh sb="0" eb="2">
      <t>ジユウ</t>
    </rPh>
    <rPh sb="2" eb="3">
      <t>ラン</t>
    </rPh>
    <phoneticPr fontId="1"/>
  </si>
  <si>
    <t>実　　　施　　　日</t>
    <rPh sb="0" eb="1">
      <t>ミノル</t>
    </rPh>
    <rPh sb="4" eb="5">
      <t>シ</t>
    </rPh>
    <rPh sb="8" eb="9">
      <t>ヒ</t>
    </rPh>
    <phoneticPr fontId="2"/>
  </si>
  <si>
    <t>重複</t>
    <rPh sb="0" eb="2">
      <t>チョウフク</t>
    </rPh>
    <phoneticPr fontId="1"/>
  </si>
  <si>
    <t>会場別健診申込書作成ツール</t>
    <rPh sb="0" eb="2">
      <t>カイジョウ</t>
    </rPh>
    <rPh sb="2" eb="3">
      <t>ベツ</t>
    </rPh>
    <rPh sb="3" eb="5">
      <t>ケンシン</t>
    </rPh>
    <rPh sb="5" eb="7">
      <t>モウシコミ</t>
    </rPh>
    <rPh sb="7" eb="8">
      <t>ショ</t>
    </rPh>
    <rPh sb="8" eb="10">
      <t>サクセイ</t>
    </rPh>
    <phoneticPr fontId="1"/>
  </si>
  <si>
    <t>○</t>
  </si>
  <si>
    <t>×</t>
  </si>
  <si>
    <t>オリエンタルクリニック</t>
  </si>
  <si>
    <t>たましんＲＩＳＵＲＵホール</t>
  </si>
  <si>
    <t>性別
1 男
2 女</t>
    <rPh sb="0" eb="2">
      <t>セイベツ</t>
    </rPh>
    <rPh sb="5" eb="6">
      <t>オトコ</t>
    </rPh>
    <rPh sb="9" eb="10">
      <t>オンナ</t>
    </rPh>
    <phoneticPr fontId="2"/>
  </si>
  <si>
    <t>健診コース
A1 一般（簡易）
A2 一般（法定）
B  生活習慣病</t>
    <rPh sb="0" eb="2">
      <t>ケンシン</t>
    </rPh>
    <rPh sb="9" eb="11">
      <t>イッパン</t>
    </rPh>
    <rPh sb="12" eb="14">
      <t>カンイ</t>
    </rPh>
    <rPh sb="19" eb="21">
      <t>イッパン</t>
    </rPh>
    <rPh sb="22" eb="24">
      <t>ホウテイ</t>
    </rPh>
    <rPh sb="29" eb="31">
      <t>セイカツ</t>
    </rPh>
    <rPh sb="31" eb="33">
      <t>シュウカン</t>
    </rPh>
    <rPh sb="33" eb="34">
      <t>ビョウ</t>
    </rPh>
    <phoneticPr fontId="2"/>
  </si>
  <si>
    <t>子宮細胞診
1 自己採取法
2 医師採取法
3 希望しない</t>
    <rPh sb="0" eb="2">
      <t>シキュウ</t>
    </rPh>
    <rPh sb="2" eb="4">
      <t>サイボウ</t>
    </rPh>
    <rPh sb="4" eb="5">
      <t>ミ</t>
    </rPh>
    <rPh sb="8" eb="10">
      <t>ジコ</t>
    </rPh>
    <rPh sb="10" eb="12">
      <t>サイシュ</t>
    </rPh>
    <rPh sb="12" eb="13">
      <t>ホウ</t>
    </rPh>
    <rPh sb="16" eb="18">
      <t>イシ</t>
    </rPh>
    <rPh sb="18" eb="20">
      <t>サイシュ</t>
    </rPh>
    <rPh sb="20" eb="21">
      <t>ホウ</t>
    </rPh>
    <rPh sb="24" eb="26">
      <t>キボウ</t>
    </rPh>
    <phoneticPr fontId="2"/>
  </si>
  <si>
    <r>
      <t>①　健診書類の送付先の所在地・電話番号・ご担当者の氏名をご記入ください</t>
    </r>
    <r>
      <rPr>
        <b/>
        <sz val="12"/>
        <color theme="1"/>
        <rFont val="ＭＳ Ｐ明朝"/>
        <family val="1"/>
        <charset val="128"/>
      </rPr>
      <t>。</t>
    </r>
    <rPh sb="2" eb="4">
      <t>ケンシン</t>
    </rPh>
    <rPh sb="4" eb="6">
      <t>ショルイ</t>
    </rPh>
    <rPh sb="7" eb="10">
      <t>ソウフサキ</t>
    </rPh>
    <rPh sb="11" eb="14">
      <t>ショザイチ</t>
    </rPh>
    <rPh sb="15" eb="17">
      <t>デンワ</t>
    </rPh>
    <rPh sb="17" eb="19">
      <t>バンゴウ</t>
    </rPh>
    <rPh sb="21" eb="24">
      <t>タントウシャ</t>
    </rPh>
    <rPh sb="25" eb="27">
      <t>シメイ</t>
    </rPh>
    <rPh sb="29" eb="31">
      <t>キニュウ</t>
    </rPh>
    <phoneticPr fontId="1"/>
  </si>
  <si>
    <t>③　A1.A2.の一般健診は年度末年齢３９歳以下の被保険者が対象となります。</t>
    <phoneticPr fontId="1"/>
  </si>
  <si>
    <t>④　子宮細胞診は、「B 生活主観病健診」を選択した方のみ、１つを選択してください。</t>
    <rPh sb="2" eb="4">
      <t>シキュウ</t>
    </rPh>
    <rPh sb="4" eb="7">
      <t>サイボウシン</t>
    </rPh>
    <rPh sb="12" eb="14">
      <t>セイカツ</t>
    </rPh>
    <rPh sb="14" eb="16">
      <t>シュカン</t>
    </rPh>
    <rPh sb="16" eb="17">
      <t>ビョウ</t>
    </rPh>
    <rPh sb="17" eb="19">
      <t>ケンシン</t>
    </rPh>
    <rPh sb="21" eb="23">
      <t>センタク</t>
    </rPh>
    <rPh sb="25" eb="26">
      <t>カタ</t>
    </rPh>
    <rPh sb="32" eb="34">
      <t>センタク</t>
    </rPh>
    <phoneticPr fontId="1"/>
  </si>
  <si>
    <t>大田区産業プラザＰｉＯ</t>
    <rPh sb="0" eb="3">
      <t>オオタク</t>
    </rPh>
    <rPh sb="3" eb="5">
      <t>サンギョウ</t>
    </rPh>
    <phoneticPr fontId="3"/>
  </si>
  <si>
    <t>中目黒ＧＴプラザホール</t>
    <rPh sb="0" eb="3">
      <t>ナカメグロ</t>
    </rPh>
    <phoneticPr fontId="2"/>
  </si>
  <si>
    <t>品川区総合保健センター</t>
    <rPh sb="0" eb="3">
      <t>シナガワク</t>
    </rPh>
    <rPh sb="3" eb="5">
      <t>ソウゴウ</t>
    </rPh>
    <rPh sb="5" eb="7">
      <t>ホケン</t>
    </rPh>
    <phoneticPr fontId="2"/>
  </si>
  <si>
    <t>なかのＺＥＲＯ</t>
  </si>
  <si>
    <t>練馬産業会館</t>
    <rPh sb="0" eb="2">
      <t>ネリマ</t>
    </rPh>
    <rPh sb="2" eb="4">
      <t>サンギョウ</t>
    </rPh>
    <rPh sb="4" eb="6">
      <t>カイカン</t>
    </rPh>
    <phoneticPr fontId="2"/>
  </si>
  <si>
    <t>玉川区民会館</t>
    <rPh sb="0" eb="6">
      <t>タマガワクミンカイカン</t>
    </rPh>
    <phoneticPr fontId="2"/>
  </si>
  <si>
    <t>進興会　セラヴィ新橋クリニック</t>
    <rPh sb="0" eb="3">
      <t>シンコウカイ</t>
    </rPh>
    <rPh sb="8" eb="10">
      <t>シンバシ</t>
    </rPh>
    <phoneticPr fontId="2"/>
  </si>
  <si>
    <t>進興クリニック　アネックス</t>
    <rPh sb="0" eb="1">
      <t>ススム</t>
    </rPh>
    <rPh sb="1" eb="2">
      <t>コウ</t>
    </rPh>
    <phoneticPr fontId="2"/>
  </si>
  <si>
    <t>ベルサール　西新宿</t>
    <rPh sb="6" eb="9">
      <t>ニシシンジュク</t>
    </rPh>
    <phoneticPr fontId="2"/>
  </si>
  <si>
    <t>サンシャインシティ文化会館</t>
    <rPh sb="9" eb="11">
      <t>ブンカ</t>
    </rPh>
    <rPh sb="11" eb="13">
      <t>カイカン</t>
    </rPh>
    <phoneticPr fontId="2"/>
  </si>
  <si>
    <t>城西病院　予防医学本部　健診センター</t>
    <rPh sb="0" eb="2">
      <t>ジョウサイ</t>
    </rPh>
    <rPh sb="2" eb="4">
      <t>ビョウイン</t>
    </rPh>
    <rPh sb="5" eb="7">
      <t>ヨボウ</t>
    </rPh>
    <rPh sb="7" eb="9">
      <t>イガク</t>
    </rPh>
    <rPh sb="9" eb="11">
      <t>ホンブ</t>
    </rPh>
    <rPh sb="12" eb="14">
      <t>ケンシン</t>
    </rPh>
    <phoneticPr fontId="2"/>
  </si>
  <si>
    <t>ＪＡ共済埼玉ビル</t>
    <rPh sb="2" eb="4">
      <t>キョウサイ</t>
    </rPh>
    <rPh sb="4" eb="6">
      <t>サイタマ</t>
    </rPh>
    <phoneticPr fontId="2"/>
  </si>
  <si>
    <t>ベルヴィギャザホール</t>
  </si>
  <si>
    <t>川口緑化センター</t>
    <rPh sb="0" eb="2">
      <t>カワグチ</t>
    </rPh>
    <rPh sb="2" eb="4">
      <t>リョッカ</t>
    </rPh>
    <phoneticPr fontId="2"/>
  </si>
  <si>
    <t>川越西文化会館</t>
    <rPh sb="0" eb="2">
      <t>カワゴエ</t>
    </rPh>
    <rPh sb="2" eb="3">
      <t>ニシ</t>
    </rPh>
    <rPh sb="3" eb="5">
      <t>ブンカ</t>
    </rPh>
    <rPh sb="5" eb="7">
      <t>カイカン</t>
    </rPh>
    <phoneticPr fontId="2"/>
  </si>
  <si>
    <t>所沢市民文化センターミューズ</t>
    <rPh sb="0" eb="2">
      <t>トコロザワ</t>
    </rPh>
    <rPh sb="2" eb="4">
      <t>シミン</t>
    </rPh>
    <rPh sb="4" eb="6">
      <t>ブンカ</t>
    </rPh>
    <phoneticPr fontId="2"/>
  </si>
  <si>
    <t>ニューオータニイン東京</t>
    <rPh sb="9" eb="11">
      <t>トウキョウ</t>
    </rPh>
    <phoneticPr fontId="2"/>
  </si>
  <si>
    <t>品川シーズンテラス健診クリニック　芝浦事務センター別館</t>
    <rPh sb="0" eb="2">
      <t>シナガワ</t>
    </rPh>
    <rPh sb="9" eb="11">
      <t>ケンシン</t>
    </rPh>
    <rPh sb="17" eb="19">
      <t>シバウラ</t>
    </rPh>
    <rPh sb="19" eb="21">
      <t>ジム</t>
    </rPh>
    <rPh sb="25" eb="27">
      <t>ベッカン</t>
    </rPh>
    <phoneticPr fontId="2"/>
  </si>
  <si>
    <t>鶴見公会堂</t>
    <rPh sb="0" eb="5">
      <t>ツルミコウカイドウ</t>
    </rPh>
    <phoneticPr fontId="2"/>
  </si>
  <si>
    <t>川崎市産業振興会館</t>
    <rPh sb="0" eb="3">
      <t>カワサキシ</t>
    </rPh>
    <rPh sb="3" eb="5">
      <t>サンギョウ</t>
    </rPh>
    <rPh sb="5" eb="7">
      <t>シンコウ</t>
    </rPh>
    <rPh sb="7" eb="9">
      <t>カイカン</t>
    </rPh>
    <phoneticPr fontId="2"/>
  </si>
  <si>
    <t>志津コミュニティセンター</t>
    <rPh sb="0" eb="2">
      <t>シヅ</t>
    </rPh>
    <phoneticPr fontId="2"/>
  </si>
  <si>
    <t>厚木商工会議所</t>
    <rPh sb="0" eb="2">
      <t>アツギ</t>
    </rPh>
    <rPh sb="2" eb="4">
      <t>ショウコウ</t>
    </rPh>
    <rPh sb="4" eb="7">
      <t>カイギショ</t>
    </rPh>
    <phoneticPr fontId="2"/>
  </si>
  <si>
    <t>横須賀商工会議所</t>
    <rPh sb="0" eb="3">
      <t>ヨコスカ</t>
    </rPh>
    <rPh sb="3" eb="5">
      <t>ショウコウ</t>
    </rPh>
    <rPh sb="5" eb="8">
      <t>カイギショ</t>
    </rPh>
    <phoneticPr fontId="2"/>
  </si>
  <si>
    <t>かながわ労働プラザ</t>
    <rPh sb="4" eb="6">
      <t>ロウドウ</t>
    </rPh>
    <phoneticPr fontId="2"/>
  </si>
  <si>
    <t>新横浜３丁目大ホール</t>
    <rPh sb="0" eb="3">
      <t>シンヨコハマ</t>
    </rPh>
    <rPh sb="4" eb="6">
      <t>チョウメ</t>
    </rPh>
    <rPh sb="6" eb="7">
      <t>ダイ</t>
    </rPh>
    <phoneticPr fontId="3"/>
  </si>
  <si>
    <t>東京シティ・エア・ターミナル</t>
    <rPh sb="0" eb="2">
      <t>トウキョウ</t>
    </rPh>
    <phoneticPr fontId="2"/>
  </si>
  <si>
    <t>浅草公会堂</t>
    <rPh sb="0" eb="2">
      <t>アサクサ</t>
    </rPh>
    <rPh sb="2" eb="5">
      <t>コウカイドウ</t>
    </rPh>
    <phoneticPr fontId="3"/>
  </si>
  <si>
    <t>国際ファッションセンター</t>
    <rPh sb="0" eb="2">
      <t>コクサイ</t>
    </rPh>
    <phoneticPr fontId="2"/>
  </si>
  <si>
    <t>江戸川区総合文化センター</t>
    <rPh sb="0" eb="3">
      <t>エドガワ</t>
    </rPh>
    <rPh sb="3" eb="4">
      <t>ク</t>
    </rPh>
    <rPh sb="4" eb="6">
      <t>ソウゴウ</t>
    </rPh>
    <rPh sb="6" eb="8">
      <t>ブンカ</t>
    </rPh>
    <phoneticPr fontId="2"/>
  </si>
  <si>
    <t>サンパール荒川</t>
    <rPh sb="5" eb="7">
      <t>アラカワ</t>
    </rPh>
    <phoneticPr fontId="2"/>
  </si>
  <si>
    <t>足立区勤労福祉会館</t>
    <rPh sb="0" eb="3">
      <t>アダチク</t>
    </rPh>
    <rPh sb="3" eb="5">
      <t>キンロウ</t>
    </rPh>
    <rPh sb="5" eb="7">
      <t>フクシ</t>
    </rPh>
    <rPh sb="7" eb="9">
      <t>カイカン</t>
    </rPh>
    <phoneticPr fontId="2"/>
  </si>
  <si>
    <t>赤羽会館</t>
    <rPh sb="0" eb="2">
      <t>アカバネ</t>
    </rPh>
    <rPh sb="2" eb="4">
      <t>カイカン</t>
    </rPh>
    <phoneticPr fontId="3"/>
  </si>
  <si>
    <t>千葉市美浜文化ホール</t>
    <rPh sb="0" eb="2">
      <t>チバ</t>
    </rPh>
    <rPh sb="2" eb="3">
      <t>シ</t>
    </rPh>
    <rPh sb="3" eb="5">
      <t>ミハマ</t>
    </rPh>
    <rPh sb="5" eb="7">
      <t>ブンカ</t>
    </rPh>
    <phoneticPr fontId="2"/>
  </si>
  <si>
    <t>東京イースト２１クリニック</t>
    <rPh sb="0" eb="2">
      <t>トウキョウ</t>
    </rPh>
    <phoneticPr fontId="2"/>
  </si>
  <si>
    <t>三鷹市公会堂　さんさん館</t>
    <rPh sb="0" eb="3">
      <t>ミタカシ</t>
    </rPh>
    <rPh sb="3" eb="6">
      <t>コウカイドウ</t>
    </rPh>
    <rPh sb="11" eb="12">
      <t>カン</t>
    </rPh>
    <phoneticPr fontId="2"/>
  </si>
  <si>
    <t>東京たま未来メッセ</t>
    <rPh sb="0" eb="2">
      <t>トウキョウ</t>
    </rPh>
    <rPh sb="4" eb="6">
      <t>ミライ</t>
    </rPh>
    <phoneticPr fontId="2"/>
  </si>
  <si>
    <t>調布グリーンホール</t>
    <rPh sb="0" eb="2">
      <t>チョウフ</t>
    </rPh>
    <phoneticPr fontId="2"/>
  </si>
  <si>
    <t>プラザ町田</t>
    <rPh sb="3" eb="5">
      <t>マチダ</t>
    </rPh>
    <phoneticPr fontId="2"/>
  </si>
  <si>
    <t>羽村市産業福祉センター</t>
    <rPh sb="0" eb="3">
      <t>ハムラシ</t>
    </rPh>
    <rPh sb="3" eb="5">
      <t>サンギョウ</t>
    </rPh>
    <rPh sb="5" eb="7">
      <t>フクシ</t>
    </rPh>
    <phoneticPr fontId="2"/>
  </si>
  <si>
    <t>フォレスト・イン　昭和館</t>
    <rPh sb="9" eb="12">
      <t>ショウワカン</t>
    </rPh>
    <phoneticPr fontId="2"/>
  </si>
  <si>
    <t>コール田無</t>
    <rPh sb="3" eb="5">
      <t>タナシ</t>
    </rPh>
    <phoneticPr fontId="2"/>
  </si>
  <si>
    <t>パルテノン多摩</t>
    <rPh sb="5" eb="7">
      <t>タマ</t>
    </rPh>
    <phoneticPr fontId="2"/>
  </si>
  <si>
    <t>清瀬けやきホール</t>
    <rPh sb="0" eb="2">
      <t>キヨセ</t>
    </rPh>
    <phoneticPr fontId="2"/>
  </si>
  <si>
    <t>高崎商工会議所</t>
    <rPh sb="0" eb="2">
      <t>タカサキ</t>
    </rPh>
    <rPh sb="2" eb="4">
      <t>ショウコウ</t>
    </rPh>
    <rPh sb="4" eb="7">
      <t>カイギショ</t>
    </rPh>
    <phoneticPr fontId="3"/>
  </si>
  <si>
    <t>栃木県青年会館（コンセーレ）</t>
    <rPh sb="0" eb="3">
      <t>トチギケン</t>
    </rPh>
    <rPh sb="3" eb="5">
      <t>セイネン</t>
    </rPh>
    <rPh sb="5" eb="7">
      <t>カイカン</t>
    </rPh>
    <phoneticPr fontId="2"/>
  </si>
  <si>
    <t>板橋区立グリーンホール</t>
    <rPh sb="0" eb="2">
      <t>イタバシ</t>
    </rPh>
    <rPh sb="2" eb="4">
      <t>クリツ</t>
    </rPh>
    <phoneticPr fontId="2"/>
  </si>
  <si>
    <t>せんだい総合健診クリニック</t>
    <rPh sb="4" eb="6">
      <t>ソウゴウ</t>
    </rPh>
    <rPh sb="6" eb="8">
      <t>ケンシン</t>
    </rPh>
    <phoneticPr fontId="2"/>
  </si>
  <si>
    <t>オリエンタル労働衛生協会</t>
    <rPh sb="6" eb="8">
      <t>ロウドウ</t>
    </rPh>
    <rPh sb="8" eb="10">
      <t>エイセイ</t>
    </rPh>
    <rPh sb="10" eb="12">
      <t>キョウカイ</t>
    </rPh>
    <phoneticPr fontId="2"/>
  </si>
  <si>
    <t>メディックス広島健診センター</t>
    <rPh sb="6" eb="8">
      <t>ヒロシマ</t>
    </rPh>
    <rPh sb="8" eb="10">
      <t>ケンシン</t>
    </rPh>
    <phoneticPr fontId="2"/>
  </si>
  <si>
    <t>福岡労働衛生研究所　福岡労衛研健診センター</t>
    <rPh sb="0" eb="2">
      <t>フクオカ</t>
    </rPh>
    <rPh sb="2" eb="4">
      <t>ロウドウ</t>
    </rPh>
    <rPh sb="4" eb="6">
      <t>エイセイ</t>
    </rPh>
    <rPh sb="6" eb="9">
      <t>ケンキュウショ</t>
    </rPh>
    <rPh sb="10" eb="12">
      <t>フクオカ</t>
    </rPh>
    <rPh sb="12" eb="13">
      <t>ロウ</t>
    </rPh>
    <rPh sb="13" eb="15">
      <t>エイケン</t>
    </rPh>
    <rPh sb="15" eb="17">
      <t>ケンシン</t>
    </rPh>
    <phoneticPr fontId="2"/>
  </si>
  <si>
    <t>福岡労働衛生研究所　天神健診センター</t>
    <rPh sb="0" eb="2">
      <t>フクオカ</t>
    </rPh>
    <rPh sb="2" eb="4">
      <t>ロウドウ</t>
    </rPh>
    <rPh sb="4" eb="6">
      <t>エイセイ</t>
    </rPh>
    <rPh sb="6" eb="9">
      <t>ケンキュウショ</t>
    </rPh>
    <rPh sb="10" eb="12">
      <t>テンジン</t>
    </rPh>
    <rPh sb="12" eb="14">
      <t>ケンシン</t>
    </rPh>
    <phoneticPr fontId="2"/>
  </si>
  <si>
    <t>ふれあいキューブ</t>
    <phoneticPr fontId="2"/>
  </si>
  <si>
    <t>オリエンタル労働衛生協会　大阪支部
オリエンタル大阪健診センター</t>
    <rPh sb="6" eb="8">
      <t>ロウドウ</t>
    </rPh>
    <rPh sb="8" eb="10">
      <t>エイセイ</t>
    </rPh>
    <rPh sb="10" eb="12">
      <t>キョウカイ</t>
    </rPh>
    <rPh sb="13" eb="15">
      <t>オオサカ</t>
    </rPh>
    <rPh sb="15" eb="17">
      <t>シブ</t>
    </rPh>
    <rPh sb="24" eb="26">
      <t>オオサカ</t>
    </rPh>
    <rPh sb="26" eb="28">
      <t>ケンシン</t>
    </rPh>
    <phoneticPr fontId="2"/>
  </si>
  <si>
    <t>メディックス広島エキキタ健診センター</t>
    <phoneticPr fontId="2"/>
  </si>
  <si>
    <t>令和６年度　秋季会場別健診申込書</t>
    <rPh sb="0" eb="2">
      <t>レイワ</t>
    </rPh>
    <rPh sb="3" eb="5">
      <t>ネンド</t>
    </rPh>
    <rPh sb="6" eb="7">
      <t>アキ</t>
    </rPh>
    <rPh sb="7" eb="8">
      <t>キ</t>
    </rPh>
    <rPh sb="8" eb="10">
      <t>カイジョウ</t>
    </rPh>
    <rPh sb="10" eb="11">
      <t>ベツ</t>
    </rPh>
    <rPh sb="11" eb="13">
      <t>ケンシン</t>
    </rPh>
    <rPh sb="13" eb="16">
      <t>モウシコミショ</t>
    </rPh>
    <phoneticPr fontId="2"/>
  </si>
  <si>
    <t>⑤　申込締切日は、令和６年９月１７日（火）です。</t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</si>
</sst>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\(aaa\)"/>
  </numFmts>
  <fonts count="21" x14ac:knownFonts="1">
    <font>
      <sz val="12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color rgb="FFFF0000"/>
      <name val="ＭＳ Ｐ明朝"/>
      <family val="1"/>
      <charset val="128"/>
    </font>
    <font>
      <sz val="2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Protection="1">
      <alignment vertical="center"/>
    </xf>
    <xf numFmtId="57" fontId="4" fillId="0" borderId="0" xfId="0" applyNumberFormat="1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vertical="center" shrinkToFit="1"/>
    </xf>
    <xf numFmtId="0" fontId="7" fillId="0" borderId="0" xfId="0" applyFont="1" applyProtection="1">
      <alignment vertical="center"/>
    </xf>
    <xf numFmtId="56" fontId="12" fillId="0" borderId="0" xfId="0" applyNumberFormat="1" applyFont="1" applyProtection="1">
      <alignment vertical="center"/>
    </xf>
    <xf numFmtId="0" fontId="10" fillId="0" borderId="0" xfId="0" applyFont="1" applyBorder="1" applyAlignment="1" applyProtection="1">
      <alignment horizontal="left" vertical="top" shrinkToFit="1"/>
    </xf>
    <xf numFmtId="0" fontId="4" fillId="0" borderId="0" xfId="0" applyFont="1" applyAlignment="1" applyProtection="1">
      <alignment horizontal="left" vertical="center"/>
    </xf>
    <xf numFmtId="0" fontId="16" fillId="0" borderId="0" xfId="0" applyFont="1" applyProtection="1">
      <alignment vertical="center"/>
    </xf>
    <xf numFmtId="0" fontId="17" fillId="0" borderId="0" xfId="0" applyFont="1" applyFill="1" applyAlignment="1">
      <alignment horizontal="center" vertical="center"/>
    </xf>
    <xf numFmtId="0" fontId="9" fillId="0" borderId="0" xfId="0" applyFont="1" applyAlignment="1"/>
    <xf numFmtId="0" fontId="4" fillId="0" borderId="1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57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57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57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wrapText="1"/>
    </xf>
    <xf numFmtId="0" fontId="12" fillId="0" borderId="9" xfId="0" applyFont="1" applyBorder="1" applyAlignment="1" applyProtection="1">
      <alignment horizontal="center" vertical="center" shrinkToFit="1"/>
    </xf>
    <xf numFmtId="0" fontId="13" fillId="0" borderId="12" xfId="0" applyFont="1" applyBorder="1" applyAlignment="1" applyProtection="1">
      <alignment horizontal="right" vertical="center" shrinkToFit="1"/>
    </xf>
    <xf numFmtId="0" fontId="14" fillId="0" borderId="24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12" fillId="0" borderId="9" xfId="0" applyFont="1" applyFill="1" applyBorder="1" applyAlignment="1" applyProtection="1">
      <alignment horizontal="center" vertical="center" shrinkToFit="1"/>
    </xf>
    <xf numFmtId="0" fontId="12" fillId="0" borderId="9" xfId="0" applyNumberFormat="1" applyFont="1" applyFill="1" applyBorder="1" applyAlignment="1" applyProtection="1">
      <alignment horizontal="left" vertical="center" indent="1" shrinkToFit="1"/>
    </xf>
    <xf numFmtId="57" fontId="12" fillId="0" borderId="9" xfId="0" applyNumberFormat="1" applyFont="1" applyFill="1" applyBorder="1" applyAlignment="1" applyProtection="1">
      <alignment horizontal="center" vertical="center" shrinkToFi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left" vertical="center" indent="1" shrinkToFit="1"/>
    </xf>
    <xf numFmtId="0" fontId="7" fillId="0" borderId="9" xfId="0" applyNumberFormat="1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 shrinkToFit="1"/>
    </xf>
    <xf numFmtId="0" fontId="7" fillId="0" borderId="30" xfId="0" applyFont="1" applyFill="1" applyBorder="1" applyAlignment="1" applyProtection="1">
      <alignment horizontal="center" vertical="center" shrinkToFit="1"/>
    </xf>
    <xf numFmtId="0" fontId="7" fillId="0" borderId="31" xfId="0" applyFont="1" applyFill="1" applyBorder="1" applyAlignment="1" applyProtection="1">
      <alignment horizontal="center" vertical="center" shrinkToFit="1"/>
    </xf>
    <xf numFmtId="0" fontId="12" fillId="0" borderId="31" xfId="0" applyFont="1" applyFill="1" applyBorder="1" applyAlignment="1" applyProtection="1">
      <alignment horizontal="center" vertical="center" shrinkToFit="1"/>
    </xf>
    <xf numFmtId="0" fontId="12" fillId="0" borderId="31" xfId="0" applyNumberFormat="1" applyFont="1" applyFill="1" applyBorder="1" applyAlignment="1" applyProtection="1">
      <alignment horizontal="left" vertical="center" indent="1" shrinkToFit="1"/>
    </xf>
    <xf numFmtId="57" fontId="12" fillId="0" borderId="31" xfId="0" applyNumberFormat="1" applyFont="1" applyFill="1" applyBorder="1" applyAlignment="1" applyProtection="1">
      <alignment horizontal="center" vertical="center" shrinkToFit="1"/>
    </xf>
    <xf numFmtId="0" fontId="4" fillId="0" borderId="31" xfId="0" applyNumberFormat="1" applyFont="1" applyFill="1" applyBorder="1" applyAlignment="1" applyProtection="1">
      <alignment horizontal="center" vertical="center" wrapText="1"/>
    </xf>
    <xf numFmtId="0" fontId="7" fillId="0" borderId="31" xfId="0" applyNumberFormat="1" applyFont="1" applyFill="1" applyBorder="1" applyAlignment="1" applyProtection="1">
      <alignment horizontal="left" vertical="center" indent="1" shrinkToFit="1"/>
    </xf>
    <xf numFmtId="0" fontId="7" fillId="0" borderId="31" xfId="0" applyNumberFormat="1" applyFont="1" applyFill="1" applyBorder="1" applyAlignment="1" applyProtection="1">
      <alignment horizontal="center" vertical="center" shrinkToFit="1"/>
    </xf>
    <xf numFmtId="0" fontId="4" fillId="0" borderId="31" xfId="0" applyFont="1" applyFill="1" applyBorder="1" applyAlignment="1" applyProtection="1">
      <alignment horizontal="center" vertical="center" wrapText="1"/>
    </xf>
    <xf numFmtId="0" fontId="15" fillId="0" borderId="0" xfId="0" applyFont="1" applyProtection="1">
      <alignment vertical="center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57" fontId="17" fillId="0" borderId="0" xfId="0" applyNumberFormat="1" applyFont="1" applyFill="1" applyAlignment="1">
      <alignment horizontal="center" vertical="center" shrinkToFit="1"/>
    </xf>
    <xf numFmtId="57" fontId="12" fillId="0" borderId="29" xfId="0" applyNumberFormat="1" applyFont="1" applyBorder="1" applyAlignment="1" applyProtection="1">
      <alignment horizontal="center" vertical="center"/>
    </xf>
    <xf numFmtId="57" fontId="12" fillId="0" borderId="32" xfId="0" applyNumberFormat="1" applyFont="1" applyBorder="1" applyAlignment="1" applyProtection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49" fontId="18" fillId="0" borderId="34" xfId="0" applyNumberFormat="1" applyFont="1" applyFill="1" applyBorder="1" applyAlignment="1">
      <alignment horizontal="distributed" vertical="center" justifyLastLine="1"/>
    </xf>
    <xf numFmtId="0" fontId="18" fillId="0" borderId="34" xfId="0" applyNumberFormat="1" applyFont="1" applyFill="1" applyBorder="1" applyAlignment="1">
      <alignment horizontal="center" vertical="center"/>
    </xf>
    <xf numFmtId="176" fontId="18" fillId="0" borderId="34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vertical="center" shrinkToFit="1"/>
    </xf>
    <xf numFmtId="176" fontId="4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Fill="1" applyBorder="1" applyAlignment="1" applyProtection="1">
      <alignment horizontal="center" vertical="center" shrinkToFit="1"/>
      <protection locked="0"/>
    </xf>
    <xf numFmtId="0" fontId="10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vertical="center" shrinkToFit="1"/>
    </xf>
    <xf numFmtId="0" fontId="18" fillId="0" borderId="34" xfId="0" applyNumberFormat="1" applyFont="1" applyFill="1" applyBorder="1" applyAlignment="1">
      <alignment vertical="center" shrinkToFit="1"/>
    </xf>
    <xf numFmtId="0" fontId="18" fillId="0" borderId="34" xfId="0" applyNumberFormat="1" applyFont="1" applyFill="1" applyBorder="1" applyAlignment="1">
      <alignment horizontal="left" vertical="center" shrinkToFit="1"/>
    </xf>
    <xf numFmtId="0" fontId="17" fillId="0" borderId="0" xfId="0" applyNumberFormat="1" applyFont="1" applyFill="1" applyAlignment="1">
      <alignment vertical="center" shrinkToFit="1"/>
    </xf>
    <xf numFmtId="0" fontId="18" fillId="0" borderId="34" xfId="0" applyNumberFormat="1" applyFont="1" applyFill="1" applyBorder="1" applyAlignment="1">
      <alignment horizontal="center" vertical="center" shrinkToFit="1"/>
    </xf>
    <xf numFmtId="14" fontId="4" fillId="0" borderId="0" xfId="0" applyNumberFormat="1" applyFont="1" applyProtection="1">
      <alignment vertical="center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 shrinkToFit="1"/>
    </xf>
    <xf numFmtId="0" fontId="7" fillId="0" borderId="10" xfId="0" applyNumberFormat="1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left" vertical="center" indent="1" shrinkToFit="1"/>
    </xf>
    <xf numFmtId="0" fontId="7" fillId="0" borderId="9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indent="1" shrinkToFit="1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12" fillId="0" borderId="10" xfId="0" applyFont="1" applyFill="1" applyBorder="1" applyAlignment="1" applyProtection="1">
      <alignment horizontal="left" vertical="center" indent="1" shrinkToFit="1"/>
    </xf>
    <xf numFmtId="0" fontId="12" fillId="0" borderId="9" xfId="0" applyFont="1" applyFill="1" applyBorder="1" applyAlignment="1" applyProtection="1">
      <alignment horizontal="left" vertical="center" indent="1" shrinkToFit="1"/>
    </xf>
    <xf numFmtId="49" fontId="18" fillId="0" borderId="3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00FF"/>
      </font>
    </dxf>
  </dxfs>
  <tableStyles count="0" defaultTableStyle="TableStyleMedium2" defaultPivotStyle="PivotStyleLight16"/>
  <colors>
    <mruColors>
      <color rgb="FF0000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8"/>
  <sheetViews>
    <sheetView tabSelected="1" zoomScale="85" zoomScaleNormal="85" zoomScaleSheetLayoutView="100" workbookViewId="0">
      <selection activeCell="B1" sqref="B1:E1"/>
    </sheetView>
  </sheetViews>
  <sheetFormatPr defaultColWidth="10.58203125" defaultRowHeight="18" customHeight="1" x14ac:dyDescent="0.15"/>
  <cols>
    <col min="1" max="1" width="9.08203125" style="1" customWidth="1"/>
    <col min="2" max="3" width="6.58203125" style="1" customWidth="1"/>
    <col min="4" max="5" width="11.58203125" style="1" customWidth="1"/>
    <col min="6" max="6" width="6.58203125" style="3" customWidth="1"/>
    <col min="7" max="7" width="8.58203125" style="1" customWidth="1"/>
    <col min="8" max="8" width="11.58203125" style="1" customWidth="1"/>
    <col min="9" max="9" width="9.58203125" style="1" customWidth="1"/>
    <col min="10" max="10" width="7.58203125" style="1" customWidth="1"/>
    <col min="11" max="11" width="9.58203125" style="1" customWidth="1"/>
    <col min="12" max="12" width="13.58203125" style="1" customWidth="1"/>
    <col min="13" max="13" width="11.58203125" style="1" customWidth="1"/>
    <col min="14" max="14" width="9.58203125" style="1" customWidth="1"/>
    <col min="15" max="15" width="10.58203125" style="2" customWidth="1"/>
    <col min="16" max="16" width="8.58203125" style="2" customWidth="1"/>
    <col min="17" max="33" width="7.58203125" style="1" customWidth="1"/>
    <col min="34" max="16384" width="10.58203125" style="1"/>
  </cols>
  <sheetData>
    <row r="1" spans="1:33" ht="18" customHeight="1" thickTop="1" x14ac:dyDescent="0.15">
      <c r="A1" s="21" t="s">
        <v>9</v>
      </c>
      <c r="B1" s="102"/>
      <c r="C1" s="103"/>
      <c r="D1" s="103"/>
      <c r="E1" s="104"/>
      <c r="F1" s="1"/>
      <c r="G1" s="108" t="s">
        <v>48</v>
      </c>
      <c r="H1" s="108"/>
      <c r="I1" s="108"/>
      <c r="J1" s="108"/>
      <c r="K1" s="108"/>
      <c r="L1" s="89"/>
    </row>
    <row r="2" spans="1:33" ht="18" customHeight="1" x14ac:dyDescent="0.15">
      <c r="A2" s="22" t="s">
        <v>6</v>
      </c>
      <c r="B2" s="105"/>
      <c r="C2" s="106"/>
      <c r="D2" s="106"/>
      <c r="E2" s="107"/>
      <c r="F2" s="88"/>
      <c r="G2" s="108"/>
      <c r="H2" s="108"/>
      <c r="I2" s="108"/>
      <c r="J2" s="108"/>
      <c r="K2" s="108"/>
      <c r="L2" s="89"/>
      <c r="M2" s="2"/>
      <c r="N2" s="2"/>
      <c r="O2" s="1"/>
      <c r="P2" s="1"/>
    </row>
    <row r="3" spans="1:33" ht="18" customHeight="1" thickBot="1" x14ac:dyDescent="0.2">
      <c r="A3" s="22" t="s">
        <v>15</v>
      </c>
      <c r="B3" s="105"/>
      <c r="C3" s="106"/>
      <c r="D3" s="106"/>
      <c r="E3" s="107"/>
      <c r="F3" s="88"/>
    </row>
    <row r="4" spans="1:33" ht="18" customHeight="1" thickTop="1" x14ac:dyDescent="0.15">
      <c r="A4" s="22" t="s">
        <v>7</v>
      </c>
      <c r="B4" s="105"/>
      <c r="C4" s="106"/>
      <c r="D4" s="106"/>
      <c r="E4" s="107"/>
      <c r="F4" s="1"/>
      <c r="G4" s="100"/>
      <c r="H4" s="98" t="s">
        <v>21</v>
      </c>
      <c r="I4" s="99"/>
      <c r="J4" s="99"/>
      <c r="K4" s="99"/>
      <c r="L4" s="99"/>
      <c r="O4" s="94"/>
    </row>
    <row r="5" spans="1:33" ht="18" customHeight="1" thickBot="1" x14ac:dyDescent="0.2">
      <c r="A5" s="22" t="s">
        <v>8</v>
      </c>
      <c r="B5" s="105"/>
      <c r="C5" s="106"/>
      <c r="D5" s="106"/>
      <c r="E5" s="107"/>
      <c r="F5" s="1"/>
      <c r="G5" s="101"/>
      <c r="H5" s="98"/>
      <c r="I5" s="99"/>
      <c r="J5" s="99"/>
      <c r="K5" s="99"/>
      <c r="L5" s="99"/>
    </row>
    <row r="6" spans="1:33" ht="18" customHeight="1" thickTop="1" thickBot="1" x14ac:dyDescent="0.2">
      <c r="A6" s="23" t="s">
        <v>19</v>
      </c>
      <c r="B6" s="95"/>
      <c r="C6" s="96"/>
      <c r="D6" s="96"/>
      <c r="E6" s="97"/>
      <c r="F6" s="4" t="s">
        <v>20</v>
      </c>
      <c r="G6" s="5"/>
      <c r="H6" s="6"/>
      <c r="O6" s="1"/>
      <c r="P6" s="1"/>
      <c r="Q6" s="2"/>
    </row>
    <row r="7" spans="1:33" s="8" customFormat="1" ht="60" customHeight="1" thickTop="1" thickBot="1" x14ac:dyDescent="0.2">
      <c r="A7" s="19"/>
      <c r="B7" s="19" t="s">
        <v>45</v>
      </c>
      <c r="C7" s="20" t="s">
        <v>13</v>
      </c>
      <c r="D7" s="20" t="s">
        <v>10</v>
      </c>
      <c r="E7" s="20" t="s">
        <v>23</v>
      </c>
      <c r="F7" s="24" t="s">
        <v>39</v>
      </c>
      <c r="G7" s="24" t="s">
        <v>11</v>
      </c>
      <c r="H7" s="25" t="s">
        <v>42</v>
      </c>
      <c r="I7" s="25" t="s">
        <v>43</v>
      </c>
      <c r="J7" s="26" t="s">
        <v>12</v>
      </c>
      <c r="K7" s="26" t="s">
        <v>22</v>
      </c>
      <c r="L7" s="7" t="s">
        <v>14</v>
      </c>
      <c r="M7" s="86" t="s">
        <v>33</v>
      </c>
      <c r="N7" s="87" t="s">
        <v>32</v>
      </c>
      <c r="O7" s="87" t="s">
        <v>38</v>
      </c>
      <c r="P7" s="87" t="s">
        <v>47</v>
      </c>
      <c r="Q7" s="75">
        <v>5</v>
      </c>
      <c r="R7" s="75">
        <v>6</v>
      </c>
      <c r="S7" s="75">
        <v>7</v>
      </c>
      <c r="T7" s="75">
        <v>8</v>
      </c>
      <c r="U7" s="75">
        <v>9</v>
      </c>
      <c r="V7" s="75">
        <v>10</v>
      </c>
      <c r="W7" s="75">
        <v>11</v>
      </c>
      <c r="X7" s="75">
        <v>12</v>
      </c>
      <c r="Y7" s="75">
        <v>13</v>
      </c>
      <c r="Z7" s="75">
        <v>14</v>
      </c>
      <c r="AA7" s="75">
        <v>15</v>
      </c>
      <c r="AB7" s="75">
        <v>16</v>
      </c>
      <c r="AC7" s="75">
        <v>17</v>
      </c>
      <c r="AD7" s="75">
        <v>18</v>
      </c>
      <c r="AE7" s="75">
        <v>19</v>
      </c>
      <c r="AF7" s="75">
        <v>20</v>
      </c>
      <c r="AG7" s="75">
        <v>21</v>
      </c>
    </row>
    <row r="8" spans="1:33" ht="18" customHeight="1" thickTop="1" x14ac:dyDescent="0.15">
      <c r="A8" s="29">
        <v>1</v>
      </c>
      <c r="B8" s="30"/>
      <c r="C8" s="31"/>
      <c r="D8" s="31"/>
      <c r="E8" s="31"/>
      <c r="F8" s="31"/>
      <c r="G8" s="32"/>
      <c r="H8" s="83"/>
      <c r="I8" s="31"/>
      <c r="J8" s="80"/>
      <c r="K8" s="77"/>
      <c r="L8" s="9" t="str">
        <f>IF(C8="","",VLOOKUP(J8,医療機関データ!$A:$B,2,FALSE))</f>
        <v/>
      </c>
      <c r="M8" s="10" t="str">
        <f>IF(C8="","",IF(AND(OR(F8=1,F8="男"),OR(I8=1,I8=2)),"男性です",IF(AND(OR(F8=2,F8="女"),AND(I8&lt;&gt;1,I8&lt;&gt;2,I8&lt;&gt;3)),"無効です",IF(AND(I8=2,VLOOKUP(J8,医療機関データ!$A:$D,4,FALSE)="×"),"医師採取不可",""))))</f>
        <v/>
      </c>
      <c r="N8" s="10" t="str">
        <f>IF(C8="","",IF(COUNTIF(Q8:AG8,K8)&gt;=1,"","希望日不可"))</f>
        <v/>
      </c>
      <c r="O8" s="10" t="str">
        <f>IF(C8="","",IF(AND(H8&lt;&gt;1,H8&lt;&gt;2,H8&lt;&gt;3),"無効です",IF(H8=3,"",IF(DATEDIF(G8,45747,"Y")&gt;=40,"A1.A2は40歳未満のみ",""))))</f>
        <v/>
      </c>
      <c r="P8" s="10" t="str">
        <f>IF(C8="","",IF(COUNTIFS($C$8:$C$107,C8,$D$8:$D$107,D8,$G$8:$G$107,G8)&gt;1,"重複",""))</f>
        <v/>
      </c>
      <c r="Q8" s="76" t="e">
        <f>IF(VLOOKUP($J8,医療機関データ!$A:$U,Q$7,FALSE)="","",VLOOKUP($J8,医療機関データ!$A:$U,Q$7,FALSE))</f>
        <v>#N/A</v>
      </c>
      <c r="R8" s="76" t="e">
        <f>IF(VLOOKUP($J8,医療機関データ!$A:$U,R$7,FALSE)="","",VLOOKUP($J8,医療機関データ!$A:$U,R$7,FALSE))</f>
        <v>#N/A</v>
      </c>
      <c r="S8" s="76" t="e">
        <f>IF(VLOOKUP($J8,医療機関データ!$A:$U,S$7,FALSE)="","",VLOOKUP($J8,医療機関データ!$A:$U,S$7,FALSE))</f>
        <v>#N/A</v>
      </c>
      <c r="T8" s="76" t="e">
        <f>IF(VLOOKUP($J8,医療機関データ!$A:$U,T$7,FALSE)="","",VLOOKUP($J8,医療機関データ!$A:$U,T$7,FALSE))</f>
        <v>#N/A</v>
      </c>
      <c r="U8" s="76" t="e">
        <f>IF(VLOOKUP($J8,医療機関データ!$A:$U,U$7,FALSE)="","",VLOOKUP($J8,医療機関データ!$A:$U,U$7,FALSE))</f>
        <v>#N/A</v>
      </c>
      <c r="V8" s="76" t="e">
        <f>IF(VLOOKUP($J8,医療機関データ!$A:$U,V$7,FALSE)="","",VLOOKUP($J8,医療機関データ!$A:$U,V$7,FALSE))</f>
        <v>#N/A</v>
      </c>
      <c r="W8" s="76" t="e">
        <f>IF(VLOOKUP($J8,医療機関データ!$A:$U,W$7,FALSE)="","",VLOOKUP($J8,医療機関データ!$A:$U,W$7,FALSE))</f>
        <v>#N/A</v>
      </c>
      <c r="X8" s="76" t="e">
        <f>IF(VLOOKUP($J8,医療機関データ!$A:$U,X$7,FALSE)="","",VLOOKUP($J8,医療機関データ!$A:$U,X$7,FALSE))</f>
        <v>#N/A</v>
      </c>
      <c r="Y8" s="76" t="e">
        <f>IF(VLOOKUP($J8,医療機関データ!$A:$U,Y$7,FALSE)="","",VLOOKUP($J8,医療機関データ!$A:$U,Y$7,FALSE))</f>
        <v>#N/A</v>
      </c>
      <c r="Z8" s="76" t="e">
        <f>IF(VLOOKUP($J8,医療機関データ!$A:$U,Z$7,FALSE)="","",VLOOKUP($J8,医療機関データ!$A:$U,Z$7,FALSE))</f>
        <v>#N/A</v>
      </c>
      <c r="AA8" s="76" t="e">
        <f>IF(VLOOKUP($J8,医療機関データ!$A:$U,AA$7,FALSE)="","",VLOOKUP($J8,医療機関データ!$A:$U,AA$7,FALSE))</f>
        <v>#N/A</v>
      </c>
      <c r="AB8" s="76" t="e">
        <f>IF(VLOOKUP($J8,医療機関データ!$A:$U,AB$7,FALSE)="","",VLOOKUP($J8,医療機関データ!$A:$U,AB$7,FALSE))</f>
        <v>#N/A</v>
      </c>
      <c r="AC8" s="76" t="e">
        <f>IF(VLOOKUP($J8,医療機関データ!$A:$U,AC$7,FALSE)="","",VLOOKUP($J8,医療機関データ!$A:$U,AC$7,FALSE))</f>
        <v>#N/A</v>
      </c>
      <c r="AD8" s="76" t="e">
        <f>IF(VLOOKUP($J8,医療機関データ!$A:$U,AD$7,FALSE)="","",VLOOKUP($J8,医療機関データ!$A:$U,AD$7,FALSE))</f>
        <v>#N/A</v>
      </c>
      <c r="AE8" s="76" t="e">
        <f>IF(VLOOKUP($J8,医療機関データ!$A:$U,AE$7,FALSE)="","",VLOOKUP($J8,医療機関データ!$A:$U,AE$7,FALSE))</f>
        <v>#N/A</v>
      </c>
      <c r="AF8" s="76" t="e">
        <f>IF(VLOOKUP($J8,医療機関データ!$A:$U,AF$7,FALSE)="","",VLOOKUP($J8,医療機関データ!$A:$U,AF$7,FALSE))</f>
        <v>#N/A</v>
      </c>
      <c r="AG8" s="76" t="e">
        <f>IF(VLOOKUP($J8,医療機関データ!$A:$U,AG$7,FALSE)="","",VLOOKUP($J8,医療機関データ!$A:$U,AG$7,FALSE))</f>
        <v>#N/A</v>
      </c>
    </row>
    <row r="9" spans="1:33" ht="18" customHeight="1" x14ac:dyDescent="0.15">
      <c r="A9" s="29">
        <v>2</v>
      </c>
      <c r="B9" s="33"/>
      <c r="C9" s="27"/>
      <c r="D9" s="27"/>
      <c r="E9" s="27"/>
      <c r="F9" s="27"/>
      <c r="G9" s="28"/>
      <c r="H9" s="84"/>
      <c r="I9" s="27"/>
      <c r="J9" s="81"/>
      <c r="K9" s="78"/>
      <c r="L9" s="9" t="str">
        <f>IF(C9="","",VLOOKUP(J9,医療機関データ!$A:$B,2,FALSE))</f>
        <v/>
      </c>
      <c r="M9" s="10" t="str">
        <f>IF(C9="","",IF(AND(OR(F9=1,F9="男"),OR(I9=1,I9=2)),"男性です",IF(AND(OR(F9=2,F9="女"),AND(I9&lt;&gt;1,I9&lt;&gt;2,I9&lt;&gt;3)),"無効です",IF(AND(I9=2,VLOOKUP(J9,医療機関データ!$A:$D,4,FALSE)="×"),"医師採取不可",""))))</f>
        <v/>
      </c>
      <c r="N9" s="10" t="str">
        <f t="shared" ref="N9:N72" si="0">IF(C9="","",IF(COUNTIF(Q9:AG9,K9)&gt;=1,"","希望日不可"))</f>
        <v/>
      </c>
      <c r="O9" s="10" t="str">
        <f t="shared" ref="O9:O72" si="1">IF(C9="","",IF(AND(H9&lt;&gt;1,H9&lt;&gt;2,H9&lt;&gt;3),"無効です",IF(H9=3,"",IF(DATEDIF(G9,45747,"Y")&gt;=40,"A1.A2は40歳未満のみ",""))))</f>
        <v/>
      </c>
      <c r="P9" s="10" t="str">
        <f t="shared" ref="P9:P72" si="2">IF(C9="","",IF(COUNTIFS($C$8:$C$107,C9,$D$8:$D$107,D9,$G$8:$G$107,G9)&gt;1,"重複",""))</f>
        <v/>
      </c>
      <c r="Q9" s="76" t="e">
        <f>IF(VLOOKUP($J9,医療機関データ!$A:$U,Q$7,FALSE)="","",VLOOKUP($J9,医療機関データ!$A:$U,Q$7,FALSE))</f>
        <v>#N/A</v>
      </c>
      <c r="R9" s="76" t="e">
        <f>IF(VLOOKUP($J9,医療機関データ!$A:$U,R$7,FALSE)="","",VLOOKUP($J9,医療機関データ!$A:$U,R$7,FALSE))</f>
        <v>#N/A</v>
      </c>
      <c r="S9" s="76" t="e">
        <f>IF(VLOOKUP($J9,医療機関データ!$A:$U,S$7,FALSE)="","",VLOOKUP($J9,医療機関データ!$A:$U,S$7,FALSE))</f>
        <v>#N/A</v>
      </c>
      <c r="T9" s="76" t="e">
        <f>IF(VLOOKUP($J9,医療機関データ!$A:$U,T$7,FALSE)="","",VLOOKUP($J9,医療機関データ!$A:$U,T$7,FALSE))</f>
        <v>#N/A</v>
      </c>
      <c r="U9" s="76" t="e">
        <f>IF(VLOOKUP($J9,医療機関データ!$A:$U,U$7,FALSE)="","",VLOOKUP($J9,医療機関データ!$A:$U,U$7,FALSE))</f>
        <v>#N/A</v>
      </c>
      <c r="V9" s="76" t="e">
        <f>IF(VLOOKUP($J9,医療機関データ!$A:$U,V$7,FALSE)="","",VLOOKUP($J9,医療機関データ!$A:$U,V$7,FALSE))</f>
        <v>#N/A</v>
      </c>
      <c r="W9" s="76" t="e">
        <f>IF(VLOOKUP($J9,医療機関データ!$A:$U,W$7,FALSE)="","",VLOOKUP($J9,医療機関データ!$A:$U,W$7,FALSE))</f>
        <v>#N/A</v>
      </c>
      <c r="X9" s="76" t="e">
        <f>IF(VLOOKUP($J9,医療機関データ!$A:$U,X$7,FALSE)="","",VLOOKUP($J9,医療機関データ!$A:$U,X$7,FALSE))</f>
        <v>#N/A</v>
      </c>
      <c r="Y9" s="76" t="e">
        <f>IF(VLOOKUP($J9,医療機関データ!$A:$U,Y$7,FALSE)="","",VLOOKUP($J9,医療機関データ!$A:$U,Y$7,FALSE))</f>
        <v>#N/A</v>
      </c>
      <c r="Z9" s="76" t="e">
        <f>IF(VLOOKUP($J9,医療機関データ!$A:$U,Z$7,FALSE)="","",VLOOKUP($J9,医療機関データ!$A:$U,Z$7,FALSE))</f>
        <v>#N/A</v>
      </c>
      <c r="AA9" s="76" t="e">
        <f>IF(VLOOKUP($J9,医療機関データ!$A:$U,AA$7,FALSE)="","",VLOOKUP($J9,医療機関データ!$A:$U,AA$7,FALSE))</f>
        <v>#N/A</v>
      </c>
      <c r="AB9" s="76" t="e">
        <f>IF(VLOOKUP($J9,医療機関データ!$A:$U,AB$7,FALSE)="","",VLOOKUP($J9,医療機関データ!$A:$U,AB$7,FALSE))</f>
        <v>#N/A</v>
      </c>
      <c r="AC9" s="76" t="e">
        <f>IF(VLOOKUP($J9,医療機関データ!$A:$U,AC$7,FALSE)="","",VLOOKUP($J9,医療機関データ!$A:$U,AC$7,FALSE))</f>
        <v>#N/A</v>
      </c>
      <c r="AD9" s="76" t="e">
        <f>IF(VLOOKUP($J9,医療機関データ!$A:$U,AD$7,FALSE)="","",VLOOKUP($J9,医療機関データ!$A:$U,AD$7,FALSE))</f>
        <v>#N/A</v>
      </c>
      <c r="AE9" s="76" t="e">
        <f>IF(VLOOKUP($J9,医療機関データ!$A:$U,AE$7,FALSE)="","",VLOOKUP($J9,医療機関データ!$A:$U,AE$7,FALSE))</f>
        <v>#N/A</v>
      </c>
      <c r="AF9" s="76" t="e">
        <f>IF(VLOOKUP($J9,医療機関データ!$A:$U,AF$7,FALSE)="","",VLOOKUP($J9,医療機関データ!$A:$U,AF$7,FALSE))</f>
        <v>#N/A</v>
      </c>
      <c r="AG9" s="76" t="e">
        <f>IF(VLOOKUP($J9,医療機関データ!$A:$U,AG$7,FALSE)="","",VLOOKUP($J9,医療機関データ!$A:$U,AG$7,FALSE))</f>
        <v>#N/A</v>
      </c>
    </row>
    <row r="10" spans="1:33" ht="18" customHeight="1" x14ac:dyDescent="0.15">
      <c r="A10" s="29">
        <v>3</v>
      </c>
      <c r="B10" s="33"/>
      <c r="C10" s="27"/>
      <c r="D10" s="27"/>
      <c r="E10" s="27"/>
      <c r="F10" s="27"/>
      <c r="G10" s="28"/>
      <c r="H10" s="84"/>
      <c r="I10" s="27"/>
      <c r="J10" s="81"/>
      <c r="K10" s="78"/>
      <c r="L10" s="9" t="str">
        <f>IF(C10="","",VLOOKUP(J10,医療機関データ!$A:$B,2,FALSE))</f>
        <v/>
      </c>
      <c r="M10" s="10" t="str">
        <f>IF(C10="","",IF(AND(OR(F10=1,F10="男"),OR(I10=1,I10=2)),"男性です",IF(AND(OR(F10=2,F10="女"),AND(I10&lt;&gt;1,I10&lt;&gt;2,I10&lt;&gt;3)),"無効です",IF(AND(I10=2,VLOOKUP(J10,医療機関データ!$A:$D,4,FALSE)="×"),"医師採取不可",""))))</f>
        <v/>
      </c>
      <c r="N10" s="10" t="str">
        <f t="shared" si="0"/>
        <v/>
      </c>
      <c r="O10" s="10" t="str">
        <f t="shared" si="1"/>
        <v/>
      </c>
      <c r="P10" s="10" t="str">
        <f t="shared" si="2"/>
        <v/>
      </c>
      <c r="Q10" s="76" t="e">
        <f>IF(VLOOKUP($J10,医療機関データ!$A:$U,Q$7,FALSE)="","",VLOOKUP($J10,医療機関データ!$A:$U,Q$7,FALSE))</f>
        <v>#N/A</v>
      </c>
      <c r="R10" s="76" t="e">
        <f>IF(VLOOKUP($J10,医療機関データ!$A:$U,R$7,FALSE)="","",VLOOKUP($J10,医療機関データ!$A:$U,R$7,FALSE))</f>
        <v>#N/A</v>
      </c>
      <c r="S10" s="76" t="e">
        <f>IF(VLOOKUP($J10,医療機関データ!$A:$U,S$7,FALSE)="","",VLOOKUP($J10,医療機関データ!$A:$U,S$7,FALSE))</f>
        <v>#N/A</v>
      </c>
      <c r="T10" s="76" t="e">
        <f>IF(VLOOKUP($J10,医療機関データ!$A:$U,T$7,FALSE)="","",VLOOKUP($J10,医療機関データ!$A:$U,T$7,FALSE))</f>
        <v>#N/A</v>
      </c>
      <c r="U10" s="76" t="e">
        <f>IF(VLOOKUP($J10,医療機関データ!$A:$U,U$7,FALSE)="","",VLOOKUP($J10,医療機関データ!$A:$U,U$7,FALSE))</f>
        <v>#N/A</v>
      </c>
      <c r="V10" s="76" t="e">
        <f>IF(VLOOKUP($J10,医療機関データ!$A:$U,V$7,FALSE)="","",VLOOKUP($J10,医療機関データ!$A:$U,V$7,FALSE))</f>
        <v>#N/A</v>
      </c>
      <c r="W10" s="76" t="e">
        <f>IF(VLOOKUP($J10,医療機関データ!$A:$U,W$7,FALSE)="","",VLOOKUP($J10,医療機関データ!$A:$U,W$7,FALSE))</f>
        <v>#N/A</v>
      </c>
      <c r="X10" s="76" t="e">
        <f>IF(VLOOKUP($J10,医療機関データ!$A:$U,X$7,FALSE)="","",VLOOKUP($J10,医療機関データ!$A:$U,X$7,FALSE))</f>
        <v>#N/A</v>
      </c>
      <c r="Y10" s="76" t="e">
        <f>IF(VLOOKUP($J10,医療機関データ!$A:$U,Y$7,FALSE)="","",VLOOKUP($J10,医療機関データ!$A:$U,Y$7,FALSE))</f>
        <v>#N/A</v>
      </c>
      <c r="Z10" s="76" t="e">
        <f>IF(VLOOKUP($J10,医療機関データ!$A:$U,Z$7,FALSE)="","",VLOOKUP($J10,医療機関データ!$A:$U,Z$7,FALSE))</f>
        <v>#N/A</v>
      </c>
      <c r="AA10" s="76" t="e">
        <f>IF(VLOOKUP($J10,医療機関データ!$A:$U,AA$7,FALSE)="","",VLOOKUP($J10,医療機関データ!$A:$U,AA$7,FALSE))</f>
        <v>#N/A</v>
      </c>
      <c r="AB10" s="76" t="e">
        <f>IF(VLOOKUP($J10,医療機関データ!$A:$U,AB$7,FALSE)="","",VLOOKUP($J10,医療機関データ!$A:$U,AB$7,FALSE))</f>
        <v>#N/A</v>
      </c>
      <c r="AC10" s="76" t="e">
        <f>IF(VLOOKUP($J10,医療機関データ!$A:$U,AC$7,FALSE)="","",VLOOKUP($J10,医療機関データ!$A:$U,AC$7,FALSE))</f>
        <v>#N/A</v>
      </c>
      <c r="AD10" s="76" t="e">
        <f>IF(VLOOKUP($J10,医療機関データ!$A:$U,AD$7,FALSE)="","",VLOOKUP($J10,医療機関データ!$A:$U,AD$7,FALSE))</f>
        <v>#N/A</v>
      </c>
      <c r="AE10" s="76" t="e">
        <f>IF(VLOOKUP($J10,医療機関データ!$A:$U,AE$7,FALSE)="","",VLOOKUP($J10,医療機関データ!$A:$U,AE$7,FALSE))</f>
        <v>#N/A</v>
      </c>
      <c r="AF10" s="76" t="e">
        <f>IF(VLOOKUP($J10,医療機関データ!$A:$U,AF$7,FALSE)="","",VLOOKUP($J10,医療機関データ!$A:$U,AF$7,FALSE))</f>
        <v>#N/A</v>
      </c>
      <c r="AG10" s="76" t="e">
        <f>IF(VLOOKUP($J10,医療機関データ!$A:$U,AG$7,FALSE)="","",VLOOKUP($J10,医療機関データ!$A:$U,AG$7,FALSE))</f>
        <v>#N/A</v>
      </c>
    </row>
    <row r="11" spans="1:33" ht="18" customHeight="1" x14ac:dyDescent="0.15">
      <c r="A11" s="29">
        <v>4</v>
      </c>
      <c r="B11" s="33"/>
      <c r="C11" s="27"/>
      <c r="D11" s="27"/>
      <c r="E11" s="27"/>
      <c r="F11" s="27"/>
      <c r="G11" s="28"/>
      <c r="H11" s="84"/>
      <c r="I11" s="84"/>
      <c r="J11" s="81"/>
      <c r="K11" s="78"/>
      <c r="L11" s="9" t="str">
        <f>IF(C11="","",VLOOKUP(J11,医療機関データ!$A:$B,2,FALSE))</f>
        <v/>
      </c>
      <c r="M11" s="10" t="str">
        <f>IF(C11="","",IF(AND(OR(F11=1,F11="男"),OR(I11=1,I11=2)),"男性です",IF(AND(OR(F11=2,F11="女"),AND(I11&lt;&gt;1,I11&lt;&gt;2,I11&lt;&gt;3)),"無効です",IF(AND(I11=2,VLOOKUP(J11,医療機関データ!$A:$D,4,FALSE)="×"),"医師採取不可",""))))</f>
        <v/>
      </c>
      <c r="N11" s="10" t="str">
        <f t="shared" si="0"/>
        <v/>
      </c>
      <c r="O11" s="10" t="str">
        <f t="shared" si="1"/>
        <v/>
      </c>
      <c r="P11" s="10" t="str">
        <f t="shared" si="2"/>
        <v/>
      </c>
      <c r="Q11" s="76" t="e">
        <f>IF(VLOOKUP($J11,医療機関データ!$A:$U,Q$7,FALSE)="","",VLOOKUP($J11,医療機関データ!$A:$U,Q$7,FALSE))</f>
        <v>#N/A</v>
      </c>
      <c r="R11" s="76" t="e">
        <f>IF(VLOOKUP($J11,医療機関データ!$A:$U,R$7,FALSE)="","",VLOOKUP($J11,医療機関データ!$A:$U,R$7,FALSE))</f>
        <v>#N/A</v>
      </c>
      <c r="S11" s="76" t="e">
        <f>IF(VLOOKUP($J11,医療機関データ!$A:$U,S$7,FALSE)="","",VLOOKUP($J11,医療機関データ!$A:$U,S$7,FALSE))</f>
        <v>#N/A</v>
      </c>
      <c r="T11" s="76" t="e">
        <f>IF(VLOOKUP($J11,医療機関データ!$A:$U,T$7,FALSE)="","",VLOOKUP($J11,医療機関データ!$A:$U,T$7,FALSE))</f>
        <v>#N/A</v>
      </c>
      <c r="U11" s="76" t="e">
        <f>IF(VLOOKUP($J11,医療機関データ!$A:$U,U$7,FALSE)="","",VLOOKUP($J11,医療機関データ!$A:$U,U$7,FALSE))</f>
        <v>#N/A</v>
      </c>
      <c r="V11" s="76" t="e">
        <f>IF(VLOOKUP($J11,医療機関データ!$A:$U,V$7,FALSE)="","",VLOOKUP($J11,医療機関データ!$A:$U,V$7,FALSE))</f>
        <v>#N/A</v>
      </c>
      <c r="W11" s="76" t="e">
        <f>IF(VLOOKUP($J11,医療機関データ!$A:$U,W$7,FALSE)="","",VLOOKUP($J11,医療機関データ!$A:$U,W$7,FALSE))</f>
        <v>#N/A</v>
      </c>
      <c r="X11" s="76" t="e">
        <f>IF(VLOOKUP($J11,医療機関データ!$A:$U,X$7,FALSE)="","",VLOOKUP($J11,医療機関データ!$A:$U,X$7,FALSE))</f>
        <v>#N/A</v>
      </c>
      <c r="Y11" s="76" t="e">
        <f>IF(VLOOKUP($J11,医療機関データ!$A:$U,Y$7,FALSE)="","",VLOOKUP($J11,医療機関データ!$A:$U,Y$7,FALSE))</f>
        <v>#N/A</v>
      </c>
      <c r="Z11" s="76" t="e">
        <f>IF(VLOOKUP($J11,医療機関データ!$A:$U,Z$7,FALSE)="","",VLOOKUP($J11,医療機関データ!$A:$U,Z$7,FALSE))</f>
        <v>#N/A</v>
      </c>
      <c r="AA11" s="76" t="e">
        <f>IF(VLOOKUP($J11,医療機関データ!$A:$U,AA$7,FALSE)="","",VLOOKUP($J11,医療機関データ!$A:$U,AA$7,FALSE))</f>
        <v>#N/A</v>
      </c>
      <c r="AB11" s="76" t="e">
        <f>IF(VLOOKUP($J11,医療機関データ!$A:$U,AB$7,FALSE)="","",VLOOKUP($J11,医療機関データ!$A:$U,AB$7,FALSE))</f>
        <v>#N/A</v>
      </c>
      <c r="AC11" s="76" t="e">
        <f>IF(VLOOKUP($J11,医療機関データ!$A:$U,AC$7,FALSE)="","",VLOOKUP($J11,医療機関データ!$A:$U,AC$7,FALSE))</f>
        <v>#N/A</v>
      </c>
      <c r="AD11" s="76" t="e">
        <f>IF(VLOOKUP($J11,医療機関データ!$A:$U,AD$7,FALSE)="","",VLOOKUP($J11,医療機関データ!$A:$U,AD$7,FALSE))</f>
        <v>#N/A</v>
      </c>
      <c r="AE11" s="76" t="e">
        <f>IF(VLOOKUP($J11,医療機関データ!$A:$U,AE$7,FALSE)="","",VLOOKUP($J11,医療機関データ!$A:$U,AE$7,FALSE))</f>
        <v>#N/A</v>
      </c>
      <c r="AF11" s="76" t="e">
        <f>IF(VLOOKUP($J11,医療機関データ!$A:$U,AF$7,FALSE)="","",VLOOKUP($J11,医療機関データ!$A:$U,AF$7,FALSE))</f>
        <v>#N/A</v>
      </c>
      <c r="AG11" s="76" t="e">
        <f>IF(VLOOKUP($J11,医療機関データ!$A:$U,AG$7,FALSE)="","",VLOOKUP($J11,医療機関データ!$A:$U,AG$7,FALSE))</f>
        <v>#N/A</v>
      </c>
    </row>
    <row r="12" spans="1:33" ht="18" customHeight="1" x14ac:dyDescent="0.15">
      <c r="A12" s="29">
        <v>5</v>
      </c>
      <c r="B12" s="33"/>
      <c r="C12" s="27"/>
      <c r="D12" s="27"/>
      <c r="E12" s="27"/>
      <c r="F12" s="27"/>
      <c r="G12" s="28"/>
      <c r="H12" s="84"/>
      <c r="I12" s="84"/>
      <c r="J12" s="81"/>
      <c r="K12" s="78"/>
      <c r="L12" s="9" t="str">
        <f>IF(C12="","",VLOOKUP(J12,医療機関データ!$A:$B,2,FALSE))</f>
        <v/>
      </c>
      <c r="M12" s="10" t="str">
        <f>IF(C12="","",IF(AND(OR(F12=1,F12="男"),OR(I12=1,I12=2)),"男性です",IF(AND(OR(F12=2,F12="女"),AND(I12&lt;&gt;1,I12&lt;&gt;2,I12&lt;&gt;3)),"無効です",IF(AND(I12=2,VLOOKUP(J12,医療機関データ!$A:$D,4,FALSE)="×"),"医師採取不可",""))))</f>
        <v/>
      </c>
      <c r="N12" s="10" t="str">
        <f t="shared" si="0"/>
        <v/>
      </c>
      <c r="O12" s="10" t="str">
        <f t="shared" si="1"/>
        <v/>
      </c>
      <c r="P12" s="10" t="str">
        <f t="shared" si="2"/>
        <v/>
      </c>
      <c r="Q12" s="76" t="e">
        <f>IF(VLOOKUP($J12,医療機関データ!$A:$U,Q$7,FALSE)="","",VLOOKUP($J12,医療機関データ!$A:$U,Q$7,FALSE))</f>
        <v>#N/A</v>
      </c>
      <c r="R12" s="76" t="e">
        <f>IF(VLOOKUP($J12,医療機関データ!$A:$U,R$7,FALSE)="","",VLOOKUP($J12,医療機関データ!$A:$U,R$7,FALSE))</f>
        <v>#N/A</v>
      </c>
      <c r="S12" s="76" t="e">
        <f>IF(VLOOKUP($J12,医療機関データ!$A:$U,S$7,FALSE)="","",VLOOKUP($J12,医療機関データ!$A:$U,S$7,FALSE))</f>
        <v>#N/A</v>
      </c>
      <c r="T12" s="76" t="e">
        <f>IF(VLOOKUP($J12,医療機関データ!$A:$U,T$7,FALSE)="","",VLOOKUP($J12,医療機関データ!$A:$U,T$7,FALSE))</f>
        <v>#N/A</v>
      </c>
      <c r="U12" s="76" t="e">
        <f>IF(VLOOKUP($J12,医療機関データ!$A:$U,U$7,FALSE)="","",VLOOKUP($J12,医療機関データ!$A:$U,U$7,FALSE))</f>
        <v>#N/A</v>
      </c>
      <c r="V12" s="76" t="e">
        <f>IF(VLOOKUP($J12,医療機関データ!$A:$U,V$7,FALSE)="","",VLOOKUP($J12,医療機関データ!$A:$U,V$7,FALSE))</f>
        <v>#N/A</v>
      </c>
      <c r="W12" s="76" t="e">
        <f>IF(VLOOKUP($J12,医療機関データ!$A:$U,W$7,FALSE)="","",VLOOKUP($J12,医療機関データ!$A:$U,W$7,FALSE))</f>
        <v>#N/A</v>
      </c>
      <c r="X12" s="76" t="e">
        <f>IF(VLOOKUP($J12,医療機関データ!$A:$U,X$7,FALSE)="","",VLOOKUP($J12,医療機関データ!$A:$U,X$7,FALSE))</f>
        <v>#N/A</v>
      </c>
      <c r="Y12" s="76" t="e">
        <f>IF(VLOOKUP($J12,医療機関データ!$A:$U,Y$7,FALSE)="","",VLOOKUP($J12,医療機関データ!$A:$U,Y$7,FALSE))</f>
        <v>#N/A</v>
      </c>
      <c r="Z12" s="76" t="e">
        <f>IF(VLOOKUP($J12,医療機関データ!$A:$U,Z$7,FALSE)="","",VLOOKUP($J12,医療機関データ!$A:$U,Z$7,FALSE))</f>
        <v>#N/A</v>
      </c>
      <c r="AA12" s="76" t="e">
        <f>IF(VLOOKUP($J12,医療機関データ!$A:$U,AA$7,FALSE)="","",VLOOKUP($J12,医療機関データ!$A:$U,AA$7,FALSE))</f>
        <v>#N/A</v>
      </c>
      <c r="AB12" s="76" t="e">
        <f>IF(VLOOKUP($J12,医療機関データ!$A:$U,AB$7,FALSE)="","",VLOOKUP($J12,医療機関データ!$A:$U,AB$7,FALSE))</f>
        <v>#N/A</v>
      </c>
      <c r="AC12" s="76" t="e">
        <f>IF(VLOOKUP($J12,医療機関データ!$A:$U,AC$7,FALSE)="","",VLOOKUP($J12,医療機関データ!$A:$U,AC$7,FALSE))</f>
        <v>#N/A</v>
      </c>
      <c r="AD12" s="76" t="e">
        <f>IF(VLOOKUP($J12,医療機関データ!$A:$U,AD$7,FALSE)="","",VLOOKUP($J12,医療機関データ!$A:$U,AD$7,FALSE))</f>
        <v>#N/A</v>
      </c>
      <c r="AE12" s="76" t="e">
        <f>IF(VLOOKUP($J12,医療機関データ!$A:$U,AE$7,FALSE)="","",VLOOKUP($J12,医療機関データ!$A:$U,AE$7,FALSE))</f>
        <v>#N/A</v>
      </c>
      <c r="AF12" s="76" t="e">
        <f>IF(VLOOKUP($J12,医療機関データ!$A:$U,AF$7,FALSE)="","",VLOOKUP($J12,医療機関データ!$A:$U,AF$7,FALSE))</f>
        <v>#N/A</v>
      </c>
      <c r="AG12" s="76" t="e">
        <f>IF(VLOOKUP($J12,医療機関データ!$A:$U,AG$7,FALSE)="","",VLOOKUP($J12,医療機関データ!$A:$U,AG$7,FALSE))</f>
        <v>#N/A</v>
      </c>
    </row>
    <row r="13" spans="1:33" ht="18" customHeight="1" x14ac:dyDescent="0.15">
      <c r="A13" s="29">
        <v>6</v>
      </c>
      <c r="B13" s="33"/>
      <c r="C13" s="27"/>
      <c r="D13" s="67"/>
      <c r="E13" s="27"/>
      <c r="F13" s="27"/>
      <c r="G13" s="28"/>
      <c r="H13" s="84"/>
      <c r="I13" s="84"/>
      <c r="J13" s="81"/>
      <c r="K13" s="78"/>
      <c r="L13" s="9" t="str">
        <f>IF(C13="","",VLOOKUP(J13,医療機関データ!$A:$B,2,FALSE))</f>
        <v/>
      </c>
      <c r="M13" s="10" t="str">
        <f>IF(C13="","",IF(AND(OR(F13=1,F13="男"),OR(I13=1,I13=2)),"男性です",IF(AND(OR(F13=2,F13="女"),AND(I13&lt;&gt;1,I13&lt;&gt;2,I13&lt;&gt;3)),"無効です",IF(AND(I13=2,VLOOKUP(J13,医療機関データ!$A:$D,4,FALSE)="×"),"医師採取不可",""))))</f>
        <v/>
      </c>
      <c r="N13" s="10" t="str">
        <f t="shared" si="0"/>
        <v/>
      </c>
      <c r="O13" s="10" t="str">
        <f t="shared" si="1"/>
        <v/>
      </c>
      <c r="P13" s="10" t="str">
        <f t="shared" si="2"/>
        <v/>
      </c>
      <c r="Q13" s="76" t="e">
        <f>IF(VLOOKUP($J13,医療機関データ!$A:$U,Q$7,FALSE)="","",VLOOKUP($J13,医療機関データ!$A:$U,Q$7,FALSE))</f>
        <v>#N/A</v>
      </c>
      <c r="R13" s="76" t="e">
        <f>IF(VLOOKUP($J13,医療機関データ!$A:$U,R$7,FALSE)="","",VLOOKUP($J13,医療機関データ!$A:$U,R$7,FALSE))</f>
        <v>#N/A</v>
      </c>
      <c r="S13" s="76" t="e">
        <f>IF(VLOOKUP($J13,医療機関データ!$A:$U,S$7,FALSE)="","",VLOOKUP($J13,医療機関データ!$A:$U,S$7,FALSE))</f>
        <v>#N/A</v>
      </c>
      <c r="T13" s="76" t="e">
        <f>IF(VLOOKUP($J13,医療機関データ!$A:$U,T$7,FALSE)="","",VLOOKUP($J13,医療機関データ!$A:$U,T$7,FALSE))</f>
        <v>#N/A</v>
      </c>
      <c r="U13" s="76" t="e">
        <f>IF(VLOOKUP($J13,医療機関データ!$A:$U,U$7,FALSE)="","",VLOOKUP($J13,医療機関データ!$A:$U,U$7,FALSE))</f>
        <v>#N/A</v>
      </c>
      <c r="V13" s="76" t="e">
        <f>IF(VLOOKUP($J13,医療機関データ!$A:$U,V$7,FALSE)="","",VLOOKUP($J13,医療機関データ!$A:$U,V$7,FALSE))</f>
        <v>#N/A</v>
      </c>
      <c r="W13" s="76" t="e">
        <f>IF(VLOOKUP($J13,医療機関データ!$A:$U,W$7,FALSE)="","",VLOOKUP($J13,医療機関データ!$A:$U,W$7,FALSE))</f>
        <v>#N/A</v>
      </c>
      <c r="X13" s="76" t="e">
        <f>IF(VLOOKUP($J13,医療機関データ!$A:$U,X$7,FALSE)="","",VLOOKUP($J13,医療機関データ!$A:$U,X$7,FALSE))</f>
        <v>#N/A</v>
      </c>
      <c r="Y13" s="76" t="e">
        <f>IF(VLOOKUP($J13,医療機関データ!$A:$U,Y$7,FALSE)="","",VLOOKUP($J13,医療機関データ!$A:$U,Y$7,FALSE))</f>
        <v>#N/A</v>
      </c>
      <c r="Z13" s="76" t="e">
        <f>IF(VLOOKUP($J13,医療機関データ!$A:$U,Z$7,FALSE)="","",VLOOKUP($J13,医療機関データ!$A:$U,Z$7,FALSE))</f>
        <v>#N/A</v>
      </c>
      <c r="AA13" s="76" t="e">
        <f>IF(VLOOKUP($J13,医療機関データ!$A:$U,AA$7,FALSE)="","",VLOOKUP($J13,医療機関データ!$A:$U,AA$7,FALSE))</f>
        <v>#N/A</v>
      </c>
      <c r="AB13" s="76" t="e">
        <f>IF(VLOOKUP($J13,医療機関データ!$A:$U,AB$7,FALSE)="","",VLOOKUP($J13,医療機関データ!$A:$U,AB$7,FALSE))</f>
        <v>#N/A</v>
      </c>
      <c r="AC13" s="76" t="e">
        <f>IF(VLOOKUP($J13,医療機関データ!$A:$U,AC$7,FALSE)="","",VLOOKUP($J13,医療機関データ!$A:$U,AC$7,FALSE))</f>
        <v>#N/A</v>
      </c>
      <c r="AD13" s="76" t="e">
        <f>IF(VLOOKUP($J13,医療機関データ!$A:$U,AD$7,FALSE)="","",VLOOKUP($J13,医療機関データ!$A:$U,AD$7,FALSE))</f>
        <v>#N/A</v>
      </c>
      <c r="AE13" s="76" t="e">
        <f>IF(VLOOKUP($J13,医療機関データ!$A:$U,AE$7,FALSE)="","",VLOOKUP($J13,医療機関データ!$A:$U,AE$7,FALSE))</f>
        <v>#N/A</v>
      </c>
      <c r="AF13" s="76" t="e">
        <f>IF(VLOOKUP($J13,医療機関データ!$A:$U,AF$7,FALSE)="","",VLOOKUP($J13,医療機関データ!$A:$U,AF$7,FALSE))</f>
        <v>#N/A</v>
      </c>
      <c r="AG13" s="76" t="e">
        <f>IF(VLOOKUP($J13,医療機関データ!$A:$U,AG$7,FALSE)="","",VLOOKUP($J13,医療機関データ!$A:$U,AG$7,FALSE))</f>
        <v>#N/A</v>
      </c>
    </row>
    <row r="14" spans="1:33" ht="18" customHeight="1" x14ac:dyDescent="0.15">
      <c r="A14" s="29">
        <v>7</v>
      </c>
      <c r="B14" s="33"/>
      <c r="C14" s="27"/>
      <c r="D14" s="27"/>
      <c r="E14" s="27"/>
      <c r="F14" s="27"/>
      <c r="G14" s="28"/>
      <c r="H14" s="84"/>
      <c r="I14" s="84"/>
      <c r="J14" s="81"/>
      <c r="K14" s="78"/>
      <c r="L14" s="9" t="str">
        <f>IF(C14="","",VLOOKUP(J14,医療機関データ!$A:$B,2,FALSE))</f>
        <v/>
      </c>
      <c r="M14" s="10" t="str">
        <f>IF(C14="","",IF(AND(OR(F14=1,F14="男"),OR(I14=1,I14=2)),"男性です",IF(AND(OR(F14=2,F14="女"),AND(I14&lt;&gt;1,I14&lt;&gt;2,I14&lt;&gt;3)),"無効です",IF(AND(I14=2,VLOOKUP(J14,医療機関データ!$A:$D,4,FALSE)="×"),"医師採取不可",""))))</f>
        <v/>
      </c>
      <c r="N14" s="10" t="str">
        <f t="shared" si="0"/>
        <v/>
      </c>
      <c r="O14" s="10" t="str">
        <f t="shared" si="1"/>
        <v/>
      </c>
      <c r="P14" s="10" t="str">
        <f t="shared" si="2"/>
        <v/>
      </c>
      <c r="Q14" s="76" t="e">
        <f>IF(VLOOKUP($J14,医療機関データ!$A:$U,Q$7,FALSE)="","",VLOOKUP($J14,医療機関データ!$A:$U,Q$7,FALSE))</f>
        <v>#N/A</v>
      </c>
      <c r="R14" s="76" t="e">
        <f>IF(VLOOKUP($J14,医療機関データ!$A:$U,R$7,FALSE)="","",VLOOKUP($J14,医療機関データ!$A:$U,R$7,FALSE))</f>
        <v>#N/A</v>
      </c>
      <c r="S14" s="76" t="e">
        <f>IF(VLOOKUP($J14,医療機関データ!$A:$U,S$7,FALSE)="","",VLOOKUP($J14,医療機関データ!$A:$U,S$7,FALSE))</f>
        <v>#N/A</v>
      </c>
      <c r="T14" s="76" t="e">
        <f>IF(VLOOKUP($J14,医療機関データ!$A:$U,T$7,FALSE)="","",VLOOKUP($J14,医療機関データ!$A:$U,T$7,FALSE))</f>
        <v>#N/A</v>
      </c>
      <c r="U14" s="76" t="e">
        <f>IF(VLOOKUP($J14,医療機関データ!$A:$U,U$7,FALSE)="","",VLOOKUP($J14,医療機関データ!$A:$U,U$7,FALSE))</f>
        <v>#N/A</v>
      </c>
      <c r="V14" s="76" t="e">
        <f>IF(VLOOKUP($J14,医療機関データ!$A:$U,V$7,FALSE)="","",VLOOKUP($J14,医療機関データ!$A:$U,V$7,FALSE))</f>
        <v>#N/A</v>
      </c>
      <c r="W14" s="76" t="e">
        <f>IF(VLOOKUP($J14,医療機関データ!$A:$U,W$7,FALSE)="","",VLOOKUP($J14,医療機関データ!$A:$U,W$7,FALSE))</f>
        <v>#N/A</v>
      </c>
      <c r="X14" s="76" t="e">
        <f>IF(VLOOKUP($J14,医療機関データ!$A:$U,X$7,FALSE)="","",VLOOKUP($J14,医療機関データ!$A:$U,X$7,FALSE))</f>
        <v>#N/A</v>
      </c>
      <c r="Y14" s="76" t="e">
        <f>IF(VLOOKUP($J14,医療機関データ!$A:$U,Y$7,FALSE)="","",VLOOKUP($J14,医療機関データ!$A:$U,Y$7,FALSE))</f>
        <v>#N/A</v>
      </c>
      <c r="Z14" s="76" t="e">
        <f>IF(VLOOKUP($J14,医療機関データ!$A:$U,Z$7,FALSE)="","",VLOOKUP($J14,医療機関データ!$A:$U,Z$7,FALSE))</f>
        <v>#N/A</v>
      </c>
      <c r="AA14" s="76" t="e">
        <f>IF(VLOOKUP($J14,医療機関データ!$A:$U,AA$7,FALSE)="","",VLOOKUP($J14,医療機関データ!$A:$U,AA$7,FALSE))</f>
        <v>#N/A</v>
      </c>
      <c r="AB14" s="76" t="e">
        <f>IF(VLOOKUP($J14,医療機関データ!$A:$U,AB$7,FALSE)="","",VLOOKUP($J14,医療機関データ!$A:$U,AB$7,FALSE))</f>
        <v>#N/A</v>
      </c>
      <c r="AC14" s="76" t="e">
        <f>IF(VLOOKUP($J14,医療機関データ!$A:$U,AC$7,FALSE)="","",VLOOKUP($J14,医療機関データ!$A:$U,AC$7,FALSE))</f>
        <v>#N/A</v>
      </c>
      <c r="AD14" s="76" t="e">
        <f>IF(VLOOKUP($J14,医療機関データ!$A:$U,AD$7,FALSE)="","",VLOOKUP($J14,医療機関データ!$A:$U,AD$7,FALSE))</f>
        <v>#N/A</v>
      </c>
      <c r="AE14" s="76" t="e">
        <f>IF(VLOOKUP($J14,医療機関データ!$A:$U,AE$7,FALSE)="","",VLOOKUP($J14,医療機関データ!$A:$U,AE$7,FALSE))</f>
        <v>#N/A</v>
      </c>
      <c r="AF14" s="76" t="e">
        <f>IF(VLOOKUP($J14,医療機関データ!$A:$U,AF$7,FALSE)="","",VLOOKUP($J14,医療機関データ!$A:$U,AF$7,FALSE))</f>
        <v>#N/A</v>
      </c>
      <c r="AG14" s="76" t="e">
        <f>IF(VLOOKUP($J14,医療機関データ!$A:$U,AG$7,FALSE)="","",VLOOKUP($J14,医療機関データ!$A:$U,AG$7,FALSE))</f>
        <v>#N/A</v>
      </c>
    </row>
    <row r="15" spans="1:33" ht="18" customHeight="1" x14ac:dyDescent="0.15">
      <c r="A15" s="29">
        <v>8</v>
      </c>
      <c r="B15" s="33"/>
      <c r="C15" s="27"/>
      <c r="D15" s="27"/>
      <c r="E15" s="27"/>
      <c r="F15" s="27"/>
      <c r="G15" s="28"/>
      <c r="H15" s="84"/>
      <c r="I15" s="84"/>
      <c r="J15" s="81"/>
      <c r="K15" s="78"/>
      <c r="L15" s="9" t="str">
        <f>IF(C15="","",VLOOKUP(J15,医療機関データ!$A:$B,2,FALSE))</f>
        <v/>
      </c>
      <c r="M15" s="10" t="str">
        <f>IF(C15="","",IF(AND(OR(F15=1,F15="男"),OR(I15=1,I15=2)),"男性です",IF(AND(OR(F15=2,F15="女"),AND(I15&lt;&gt;1,I15&lt;&gt;2,I15&lt;&gt;3)),"無効です",IF(AND(I15=2,VLOOKUP(J15,医療機関データ!$A:$D,4,FALSE)="×"),"医師採取不可",""))))</f>
        <v/>
      </c>
      <c r="N15" s="10" t="str">
        <f t="shared" si="0"/>
        <v/>
      </c>
      <c r="O15" s="10" t="str">
        <f t="shared" si="1"/>
        <v/>
      </c>
      <c r="P15" s="10" t="str">
        <f t="shared" si="2"/>
        <v/>
      </c>
      <c r="Q15" s="76" t="e">
        <f>IF(VLOOKUP($J15,医療機関データ!$A:$U,Q$7,FALSE)="","",VLOOKUP($J15,医療機関データ!$A:$U,Q$7,FALSE))</f>
        <v>#N/A</v>
      </c>
      <c r="R15" s="76" t="e">
        <f>IF(VLOOKUP($J15,医療機関データ!$A:$U,R$7,FALSE)="","",VLOOKUP($J15,医療機関データ!$A:$U,R$7,FALSE))</f>
        <v>#N/A</v>
      </c>
      <c r="S15" s="76" t="e">
        <f>IF(VLOOKUP($J15,医療機関データ!$A:$U,S$7,FALSE)="","",VLOOKUP($J15,医療機関データ!$A:$U,S$7,FALSE))</f>
        <v>#N/A</v>
      </c>
      <c r="T15" s="76" t="e">
        <f>IF(VLOOKUP($J15,医療機関データ!$A:$U,T$7,FALSE)="","",VLOOKUP($J15,医療機関データ!$A:$U,T$7,FALSE))</f>
        <v>#N/A</v>
      </c>
      <c r="U15" s="76" t="e">
        <f>IF(VLOOKUP($J15,医療機関データ!$A:$U,U$7,FALSE)="","",VLOOKUP($J15,医療機関データ!$A:$U,U$7,FALSE))</f>
        <v>#N/A</v>
      </c>
      <c r="V15" s="76" t="e">
        <f>IF(VLOOKUP($J15,医療機関データ!$A:$U,V$7,FALSE)="","",VLOOKUP($J15,医療機関データ!$A:$U,V$7,FALSE))</f>
        <v>#N/A</v>
      </c>
      <c r="W15" s="76" t="e">
        <f>IF(VLOOKUP($J15,医療機関データ!$A:$U,W$7,FALSE)="","",VLOOKUP($J15,医療機関データ!$A:$U,W$7,FALSE))</f>
        <v>#N/A</v>
      </c>
      <c r="X15" s="76" t="e">
        <f>IF(VLOOKUP($J15,医療機関データ!$A:$U,X$7,FALSE)="","",VLOOKUP($J15,医療機関データ!$A:$U,X$7,FALSE))</f>
        <v>#N/A</v>
      </c>
      <c r="Y15" s="76" t="e">
        <f>IF(VLOOKUP($J15,医療機関データ!$A:$U,Y$7,FALSE)="","",VLOOKUP($J15,医療機関データ!$A:$U,Y$7,FALSE))</f>
        <v>#N/A</v>
      </c>
      <c r="Z15" s="76" t="e">
        <f>IF(VLOOKUP($J15,医療機関データ!$A:$U,Z$7,FALSE)="","",VLOOKUP($J15,医療機関データ!$A:$U,Z$7,FALSE))</f>
        <v>#N/A</v>
      </c>
      <c r="AA15" s="76" t="e">
        <f>IF(VLOOKUP($J15,医療機関データ!$A:$U,AA$7,FALSE)="","",VLOOKUP($J15,医療機関データ!$A:$U,AA$7,FALSE))</f>
        <v>#N/A</v>
      </c>
      <c r="AB15" s="76" t="e">
        <f>IF(VLOOKUP($J15,医療機関データ!$A:$U,AB$7,FALSE)="","",VLOOKUP($J15,医療機関データ!$A:$U,AB$7,FALSE))</f>
        <v>#N/A</v>
      </c>
      <c r="AC15" s="76" t="e">
        <f>IF(VLOOKUP($J15,医療機関データ!$A:$U,AC$7,FALSE)="","",VLOOKUP($J15,医療機関データ!$A:$U,AC$7,FALSE))</f>
        <v>#N/A</v>
      </c>
      <c r="AD15" s="76" t="e">
        <f>IF(VLOOKUP($J15,医療機関データ!$A:$U,AD$7,FALSE)="","",VLOOKUP($J15,医療機関データ!$A:$U,AD$7,FALSE))</f>
        <v>#N/A</v>
      </c>
      <c r="AE15" s="76" t="e">
        <f>IF(VLOOKUP($J15,医療機関データ!$A:$U,AE$7,FALSE)="","",VLOOKUP($J15,医療機関データ!$A:$U,AE$7,FALSE))</f>
        <v>#N/A</v>
      </c>
      <c r="AF15" s="76" t="e">
        <f>IF(VLOOKUP($J15,医療機関データ!$A:$U,AF$7,FALSE)="","",VLOOKUP($J15,医療機関データ!$A:$U,AF$7,FALSE))</f>
        <v>#N/A</v>
      </c>
      <c r="AG15" s="76" t="e">
        <f>IF(VLOOKUP($J15,医療機関データ!$A:$U,AG$7,FALSE)="","",VLOOKUP($J15,医療機関データ!$A:$U,AG$7,FALSE))</f>
        <v>#N/A</v>
      </c>
    </row>
    <row r="16" spans="1:33" ht="18" customHeight="1" x14ac:dyDescent="0.15">
      <c r="A16" s="29">
        <v>9</v>
      </c>
      <c r="B16" s="33"/>
      <c r="C16" s="27"/>
      <c r="D16" s="67"/>
      <c r="E16" s="27"/>
      <c r="F16" s="27"/>
      <c r="G16" s="28"/>
      <c r="H16" s="84"/>
      <c r="I16" s="84"/>
      <c r="J16" s="81"/>
      <c r="K16" s="78"/>
      <c r="L16" s="9" t="str">
        <f>IF(C16="","",VLOOKUP(J16,医療機関データ!$A:$B,2,FALSE))</f>
        <v/>
      </c>
      <c r="M16" s="10" t="str">
        <f>IF(C16="","",IF(AND(OR(F16=1,F16="男"),OR(I16=1,I16=2)),"男性です",IF(AND(OR(F16=2,F16="女"),AND(I16&lt;&gt;1,I16&lt;&gt;2,I16&lt;&gt;3)),"無効です",IF(AND(I16=2,VLOOKUP(J16,医療機関データ!$A:$D,4,FALSE)="×"),"医師採取不可",""))))</f>
        <v/>
      </c>
      <c r="N16" s="10" t="str">
        <f t="shared" si="0"/>
        <v/>
      </c>
      <c r="O16" s="10" t="str">
        <f t="shared" si="1"/>
        <v/>
      </c>
      <c r="P16" s="10" t="str">
        <f t="shared" si="2"/>
        <v/>
      </c>
      <c r="Q16" s="76" t="e">
        <f>IF(VLOOKUP($J16,医療機関データ!$A:$U,Q$7,FALSE)="","",VLOOKUP($J16,医療機関データ!$A:$U,Q$7,FALSE))</f>
        <v>#N/A</v>
      </c>
      <c r="R16" s="76" t="e">
        <f>IF(VLOOKUP($J16,医療機関データ!$A:$U,R$7,FALSE)="","",VLOOKUP($J16,医療機関データ!$A:$U,R$7,FALSE))</f>
        <v>#N/A</v>
      </c>
      <c r="S16" s="76" t="e">
        <f>IF(VLOOKUP($J16,医療機関データ!$A:$U,S$7,FALSE)="","",VLOOKUP($J16,医療機関データ!$A:$U,S$7,FALSE))</f>
        <v>#N/A</v>
      </c>
      <c r="T16" s="76" t="e">
        <f>IF(VLOOKUP($J16,医療機関データ!$A:$U,T$7,FALSE)="","",VLOOKUP($J16,医療機関データ!$A:$U,T$7,FALSE))</f>
        <v>#N/A</v>
      </c>
      <c r="U16" s="76" t="e">
        <f>IF(VLOOKUP($J16,医療機関データ!$A:$U,U$7,FALSE)="","",VLOOKUP($J16,医療機関データ!$A:$U,U$7,FALSE))</f>
        <v>#N/A</v>
      </c>
      <c r="V16" s="76" t="e">
        <f>IF(VLOOKUP($J16,医療機関データ!$A:$U,V$7,FALSE)="","",VLOOKUP($J16,医療機関データ!$A:$U,V$7,FALSE))</f>
        <v>#N/A</v>
      </c>
      <c r="W16" s="76" t="e">
        <f>IF(VLOOKUP($J16,医療機関データ!$A:$U,W$7,FALSE)="","",VLOOKUP($J16,医療機関データ!$A:$U,W$7,FALSE))</f>
        <v>#N/A</v>
      </c>
      <c r="X16" s="76" t="e">
        <f>IF(VLOOKUP($J16,医療機関データ!$A:$U,X$7,FALSE)="","",VLOOKUP($J16,医療機関データ!$A:$U,X$7,FALSE))</f>
        <v>#N/A</v>
      </c>
      <c r="Y16" s="76" t="e">
        <f>IF(VLOOKUP($J16,医療機関データ!$A:$U,Y$7,FALSE)="","",VLOOKUP($J16,医療機関データ!$A:$U,Y$7,FALSE))</f>
        <v>#N/A</v>
      </c>
      <c r="Z16" s="76" t="e">
        <f>IF(VLOOKUP($J16,医療機関データ!$A:$U,Z$7,FALSE)="","",VLOOKUP($J16,医療機関データ!$A:$U,Z$7,FALSE))</f>
        <v>#N/A</v>
      </c>
      <c r="AA16" s="76" t="e">
        <f>IF(VLOOKUP($J16,医療機関データ!$A:$U,AA$7,FALSE)="","",VLOOKUP($J16,医療機関データ!$A:$U,AA$7,FALSE))</f>
        <v>#N/A</v>
      </c>
      <c r="AB16" s="76" t="e">
        <f>IF(VLOOKUP($J16,医療機関データ!$A:$U,AB$7,FALSE)="","",VLOOKUP($J16,医療機関データ!$A:$U,AB$7,FALSE))</f>
        <v>#N/A</v>
      </c>
      <c r="AC16" s="76" t="e">
        <f>IF(VLOOKUP($J16,医療機関データ!$A:$U,AC$7,FALSE)="","",VLOOKUP($J16,医療機関データ!$A:$U,AC$7,FALSE))</f>
        <v>#N/A</v>
      </c>
      <c r="AD16" s="76" t="e">
        <f>IF(VLOOKUP($J16,医療機関データ!$A:$U,AD$7,FALSE)="","",VLOOKUP($J16,医療機関データ!$A:$U,AD$7,FALSE))</f>
        <v>#N/A</v>
      </c>
      <c r="AE16" s="76" t="e">
        <f>IF(VLOOKUP($J16,医療機関データ!$A:$U,AE$7,FALSE)="","",VLOOKUP($J16,医療機関データ!$A:$U,AE$7,FALSE))</f>
        <v>#N/A</v>
      </c>
      <c r="AF16" s="76" t="e">
        <f>IF(VLOOKUP($J16,医療機関データ!$A:$U,AF$7,FALSE)="","",VLOOKUP($J16,医療機関データ!$A:$U,AF$7,FALSE))</f>
        <v>#N/A</v>
      </c>
      <c r="AG16" s="76" t="e">
        <f>IF(VLOOKUP($J16,医療機関データ!$A:$U,AG$7,FALSE)="","",VLOOKUP($J16,医療機関データ!$A:$U,AG$7,FALSE))</f>
        <v>#N/A</v>
      </c>
    </row>
    <row r="17" spans="1:33" ht="18" customHeight="1" x14ac:dyDescent="0.15">
      <c r="A17" s="29">
        <v>10</v>
      </c>
      <c r="B17" s="33"/>
      <c r="C17" s="27"/>
      <c r="D17" s="27"/>
      <c r="E17" s="27"/>
      <c r="F17" s="27"/>
      <c r="G17" s="28"/>
      <c r="H17" s="84"/>
      <c r="I17" s="84"/>
      <c r="J17" s="81"/>
      <c r="K17" s="78"/>
      <c r="L17" s="9" t="str">
        <f>IF(C17="","",VLOOKUP(J17,医療機関データ!$A:$B,2,FALSE))</f>
        <v/>
      </c>
      <c r="M17" s="10" t="str">
        <f>IF(C17="","",IF(AND(OR(F17=1,F17="男"),OR(I17=1,I17=2)),"男性です",IF(AND(OR(F17=2,F17="女"),AND(I17&lt;&gt;1,I17&lt;&gt;2,I17&lt;&gt;3)),"無効です",IF(AND(I17=2,VLOOKUP(J17,医療機関データ!$A:$D,4,FALSE)="×"),"医師採取不可",""))))</f>
        <v/>
      </c>
      <c r="N17" s="10" t="str">
        <f t="shared" si="0"/>
        <v/>
      </c>
      <c r="O17" s="10" t="str">
        <f t="shared" si="1"/>
        <v/>
      </c>
      <c r="P17" s="10" t="str">
        <f t="shared" si="2"/>
        <v/>
      </c>
      <c r="Q17" s="76" t="e">
        <f>IF(VLOOKUP($J17,医療機関データ!$A:$U,Q$7,FALSE)="","",VLOOKUP($J17,医療機関データ!$A:$U,Q$7,FALSE))</f>
        <v>#N/A</v>
      </c>
      <c r="R17" s="76" t="e">
        <f>IF(VLOOKUP($J17,医療機関データ!$A:$U,R$7,FALSE)="","",VLOOKUP($J17,医療機関データ!$A:$U,R$7,FALSE))</f>
        <v>#N/A</v>
      </c>
      <c r="S17" s="76" t="e">
        <f>IF(VLOOKUP($J17,医療機関データ!$A:$U,S$7,FALSE)="","",VLOOKUP($J17,医療機関データ!$A:$U,S$7,FALSE))</f>
        <v>#N/A</v>
      </c>
      <c r="T17" s="76" t="e">
        <f>IF(VLOOKUP($J17,医療機関データ!$A:$U,T$7,FALSE)="","",VLOOKUP($J17,医療機関データ!$A:$U,T$7,FALSE))</f>
        <v>#N/A</v>
      </c>
      <c r="U17" s="76" t="e">
        <f>IF(VLOOKUP($J17,医療機関データ!$A:$U,U$7,FALSE)="","",VLOOKUP($J17,医療機関データ!$A:$U,U$7,FALSE))</f>
        <v>#N/A</v>
      </c>
      <c r="V17" s="76" t="e">
        <f>IF(VLOOKUP($J17,医療機関データ!$A:$U,V$7,FALSE)="","",VLOOKUP($J17,医療機関データ!$A:$U,V$7,FALSE))</f>
        <v>#N/A</v>
      </c>
      <c r="W17" s="76" t="e">
        <f>IF(VLOOKUP($J17,医療機関データ!$A:$U,W$7,FALSE)="","",VLOOKUP($J17,医療機関データ!$A:$U,W$7,FALSE))</f>
        <v>#N/A</v>
      </c>
      <c r="X17" s="76" t="e">
        <f>IF(VLOOKUP($J17,医療機関データ!$A:$U,X$7,FALSE)="","",VLOOKUP($J17,医療機関データ!$A:$U,X$7,FALSE))</f>
        <v>#N/A</v>
      </c>
      <c r="Y17" s="76" t="e">
        <f>IF(VLOOKUP($J17,医療機関データ!$A:$U,Y$7,FALSE)="","",VLOOKUP($J17,医療機関データ!$A:$U,Y$7,FALSE))</f>
        <v>#N/A</v>
      </c>
      <c r="Z17" s="76" t="e">
        <f>IF(VLOOKUP($J17,医療機関データ!$A:$U,Z$7,FALSE)="","",VLOOKUP($J17,医療機関データ!$A:$U,Z$7,FALSE))</f>
        <v>#N/A</v>
      </c>
      <c r="AA17" s="76" t="e">
        <f>IF(VLOOKUP($J17,医療機関データ!$A:$U,AA$7,FALSE)="","",VLOOKUP($J17,医療機関データ!$A:$U,AA$7,FALSE))</f>
        <v>#N/A</v>
      </c>
      <c r="AB17" s="76" t="e">
        <f>IF(VLOOKUP($J17,医療機関データ!$A:$U,AB$7,FALSE)="","",VLOOKUP($J17,医療機関データ!$A:$U,AB$7,FALSE))</f>
        <v>#N/A</v>
      </c>
      <c r="AC17" s="76" t="e">
        <f>IF(VLOOKUP($J17,医療機関データ!$A:$U,AC$7,FALSE)="","",VLOOKUP($J17,医療機関データ!$A:$U,AC$7,FALSE))</f>
        <v>#N/A</v>
      </c>
      <c r="AD17" s="76" t="e">
        <f>IF(VLOOKUP($J17,医療機関データ!$A:$U,AD$7,FALSE)="","",VLOOKUP($J17,医療機関データ!$A:$U,AD$7,FALSE))</f>
        <v>#N/A</v>
      </c>
      <c r="AE17" s="76" t="e">
        <f>IF(VLOOKUP($J17,医療機関データ!$A:$U,AE$7,FALSE)="","",VLOOKUP($J17,医療機関データ!$A:$U,AE$7,FALSE))</f>
        <v>#N/A</v>
      </c>
      <c r="AF17" s="76" t="e">
        <f>IF(VLOOKUP($J17,医療機関データ!$A:$U,AF$7,FALSE)="","",VLOOKUP($J17,医療機関データ!$A:$U,AF$7,FALSE))</f>
        <v>#N/A</v>
      </c>
      <c r="AG17" s="76" t="e">
        <f>IF(VLOOKUP($J17,医療機関データ!$A:$U,AG$7,FALSE)="","",VLOOKUP($J17,医療機関データ!$A:$U,AG$7,FALSE))</f>
        <v>#N/A</v>
      </c>
    </row>
    <row r="18" spans="1:33" ht="18" customHeight="1" x14ac:dyDescent="0.15">
      <c r="A18" s="29">
        <v>11</v>
      </c>
      <c r="B18" s="33"/>
      <c r="C18" s="27"/>
      <c r="D18" s="27"/>
      <c r="E18" s="27"/>
      <c r="F18" s="27"/>
      <c r="G18" s="28"/>
      <c r="H18" s="84"/>
      <c r="I18" s="84"/>
      <c r="J18" s="81"/>
      <c r="K18" s="78"/>
      <c r="L18" s="9" t="str">
        <f>IF(C18="","",VLOOKUP(J18,医療機関データ!$A:$B,2,FALSE))</f>
        <v/>
      </c>
      <c r="M18" s="10" t="str">
        <f>IF(C18="","",IF(AND(OR(F18=1,F18="男"),OR(I18=1,I18=2)),"男性です",IF(AND(OR(F18=2,F18="女"),AND(I18&lt;&gt;1,I18&lt;&gt;2,I18&lt;&gt;3)),"無効です",IF(AND(I18=2,VLOOKUP(J18,医療機関データ!$A:$D,4,FALSE)="×"),"医師採取不可",""))))</f>
        <v/>
      </c>
      <c r="N18" s="10" t="str">
        <f t="shared" si="0"/>
        <v/>
      </c>
      <c r="O18" s="10" t="str">
        <f t="shared" si="1"/>
        <v/>
      </c>
      <c r="P18" s="10" t="str">
        <f t="shared" si="2"/>
        <v/>
      </c>
      <c r="Q18" s="76" t="e">
        <f>IF(VLOOKUP($J18,医療機関データ!$A:$U,Q$7,FALSE)="","",VLOOKUP($J18,医療機関データ!$A:$U,Q$7,FALSE))</f>
        <v>#N/A</v>
      </c>
      <c r="R18" s="76" t="e">
        <f>IF(VLOOKUP($J18,医療機関データ!$A:$U,R$7,FALSE)="","",VLOOKUP($J18,医療機関データ!$A:$U,R$7,FALSE))</f>
        <v>#N/A</v>
      </c>
      <c r="S18" s="76" t="e">
        <f>IF(VLOOKUP($J18,医療機関データ!$A:$U,S$7,FALSE)="","",VLOOKUP($J18,医療機関データ!$A:$U,S$7,FALSE))</f>
        <v>#N/A</v>
      </c>
      <c r="T18" s="76" t="e">
        <f>IF(VLOOKUP($J18,医療機関データ!$A:$U,T$7,FALSE)="","",VLOOKUP($J18,医療機関データ!$A:$U,T$7,FALSE))</f>
        <v>#N/A</v>
      </c>
      <c r="U18" s="76" t="e">
        <f>IF(VLOOKUP($J18,医療機関データ!$A:$U,U$7,FALSE)="","",VLOOKUP($J18,医療機関データ!$A:$U,U$7,FALSE))</f>
        <v>#N/A</v>
      </c>
      <c r="V18" s="76" t="e">
        <f>IF(VLOOKUP($J18,医療機関データ!$A:$U,V$7,FALSE)="","",VLOOKUP($J18,医療機関データ!$A:$U,V$7,FALSE))</f>
        <v>#N/A</v>
      </c>
      <c r="W18" s="76" t="e">
        <f>IF(VLOOKUP($J18,医療機関データ!$A:$U,W$7,FALSE)="","",VLOOKUP($J18,医療機関データ!$A:$U,W$7,FALSE))</f>
        <v>#N/A</v>
      </c>
      <c r="X18" s="76" t="e">
        <f>IF(VLOOKUP($J18,医療機関データ!$A:$U,X$7,FALSE)="","",VLOOKUP($J18,医療機関データ!$A:$U,X$7,FALSE))</f>
        <v>#N/A</v>
      </c>
      <c r="Y18" s="76" t="e">
        <f>IF(VLOOKUP($J18,医療機関データ!$A:$U,Y$7,FALSE)="","",VLOOKUP($J18,医療機関データ!$A:$U,Y$7,FALSE))</f>
        <v>#N/A</v>
      </c>
      <c r="Z18" s="76" t="e">
        <f>IF(VLOOKUP($J18,医療機関データ!$A:$U,Z$7,FALSE)="","",VLOOKUP($J18,医療機関データ!$A:$U,Z$7,FALSE))</f>
        <v>#N/A</v>
      </c>
      <c r="AA18" s="76" t="e">
        <f>IF(VLOOKUP($J18,医療機関データ!$A:$U,AA$7,FALSE)="","",VLOOKUP($J18,医療機関データ!$A:$U,AA$7,FALSE))</f>
        <v>#N/A</v>
      </c>
      <c r="AB18" s="76" t="e">
        <f>IF(VLOOKUP($J18,医療機関データ!$A:$U,AB$7,FALSE)="","",VLOOKUP($J18,医療機関データ!$A:$U,AB$7,FALSE))</f>
        <v>#N/A</v>
      </c>
      <c r="AC18" s="76" t="e">
        <f>IF(VLOOKUP($J18,医療機関データ!$A:$U,AC$7,FALSE)="","",VLOOKUP($J18,医療機関データ!$A:$U,AC$7,FALSE))</f>
        <v>#N/A</v>
      </c>
      <c r="AD18" s="76" t="e">
        <f>IF(VLOOKUP($J18,医療機関データ!$A:$U,AD$7,FALSE)="","",VLOOKUP($J18,医療機関データ!$A:$U,AD$7,FALSE))</f>
        <v>#N/A</v>
      </c>
      <c r="AE18" s="76" t="e">
        <f>IF(VLOOKUP($J18,医療機関データ!$A:$U,AE$7,FALSE)="","",VLOOKUP($J18,医療機関データ!$A:$U,AE$7,FALSE))</f>
        <v>#N/A</v>
      </c>
      <c r="AF18" s="76" t="e">
        <f>IF(VLOOKUP($J18,医療機関データ!$A:$U,AF$7,FALSE)="","",VLOOKUP($J18,医療機関データ!$A:$U,AF$7,FALSE))</f>
        <v>#N/A</v>
      </c>
      <c r="AG18" s="76" t="e">
        <f>IF(VLOOKUP($J18,医療機関データ!$A:$U,AG$7,FALSE)="","",VLOOKUP($J18,医療機関データ!$A:$U,AG$7,FALSE))</f>
        <v>#N/A</v>
      </c>
    </row>
    <row r="19" spans="1:33" ht="18" customHeight="1" x14ac:dyDescent="0.15">
      <c r="A19" s="29">
        <v>12</v>
      </c>
      <c r="B19" s="33"/>
      <c r="C19" s="27"/>
      <c r="D19" s="67"/>
      <c r="E19" s="27"/>
      <c r="F19" s="27"/>
      <c r="G19" s="28"/>
      <c r="H19" s="84"/>
      <c r="I19" s="84"/>
      <c r="J19" s="81"/>
      <c r="K19" s="78"/>
      <c r="L19" s="9" t="str">
        <f>IF(C19="","",VLOOKUP(J19,医療機関データ!$A:$B,2,FALSE))</f>
        <v/>
      </c>
      <c r="M19" s="10" t="str">
        <f>IF(C19="","",IF(AND(OR(F19=1,F19="男"),OR(I19=1,I19=2)),"男性です",IF(AND(OR(F19=2,F19="女"),AND(I19&lt;&gt;1,I19&lt;&gt;2,I19&lt;&gt;3)),"無効です",IF(AND(I19=2,VLOOKUP(J19,医療機関データ!$A:$D,4,FALSE)="×"),"医師採取不可",""))))</f>
        <v/>
      </c>
      <c r="N19" s="10" t="str">
        <f t="shared" si="0"/>
        <v/>
      </c>
      <c r="O19" s="10" t="str">
        <f t="shared" si="1"/>
        <v/>
      </c>
      <c r="P19" s="10" t="str">
        <f t="shared" si="2"/>
        <v/>
      </c>
      <c r="Q19" s="76" t="e">
        <f>IF(VLOOKUP($J19,医療機関データ!$A:$U,Q$7,FALSE)="","",VLOOKUP($J19,医療機関データ!$A:$U,Q$7,FALSE))</f>
        <v>#N/A</v>
      </c>
      <c r="R19" s="76" t="e">
        <f>IF(VLOOKUP($J19,医療機関データ!$A:$U,R$7,FALSE)="","",VLOOKUP($J19,医療機関データ!$A:$U,R$7,FALSE))</f>
        <v>#N/A</v>
      </c>
      <c r="S19" s="76" t="e">
        <f>IF(VLOOKUP($J19,医療機関データ!$A:$U,S$7,FALSE)="","",VLOOKUP($J19,医療機関データ!$A:$U,S$7,FALSE))</f>
        <v>#N/A</v>
      </c>
      <c r="T19" s="76" t="e">
        <f>IF(VLOOKUP($J19,医療機関データ!$A:$U,T$7,FALSE)="","",VLOOKUP($J19,医療機関データ!$A:$U,T$7,FALSE))</f>
        <v>#N/A</v>
      </c>
      <c r="U19" s="76" t="e">
        <f>IF(VLOOKUP($J19,医療機関データ!$A:$U,U$7,FALSE)="","",VLOOKUP($J19,医療機関データ!$A:$U,U$7,FALSE))</f>
        <v>#N/A</v>
      </c>
      <c r="V19" s="76" t="e">
        <f>IF(VLOOKUP($J19,医療機関データ!$A:$U,V$7,FALSE)="","",VLOOKUP($J19,医療機関データ!$A:$U,V$7,FALSE))</f>
        <v>#N/A</v>
      </c>
      <c r="W19" s="76" t="e">
        <f>IF(VLOOKUP($J19,医療機関データ!$A:$U,W$7,FALSE)="","",VLOOKUP($J19,医療機関データ!$A:$U,W$7,FALSE))</f>
        <v>#N/A</v>
      </c>
      <c r="X19" s="76" t="e">
        <f>IF(VLOOKUP($J19,医療機関データ!$A:$U,X$7,FALSE)="","",VLOOKUP($J19,医療機関データ!$A:$U,X$7,FALSE))</f>
        <v>#N/A</v>
      </c>
      <c r="Y19" s="76" t="e">
        <f>IF(VLOOKUP($J19,医療機関データ!$A:$U,Y$7,FALSE)="","",VLOOKUP($J19,医療機関データ!$A:$U,Y$7,FALSE))</f>
        <v>#N/A</v>
      </c>
      <c r="Z19" s="76" t="e">
        <f>IF(VLOOKUP($J19,医療機関データ!$A:$U,Z$7,FALSE)="","",VLOOKUP($J19,医療機関データ!$A:$U,Z$7,FALSE))</f>
        <v>#N/A</v>
      </c>
      <c r="AA19" s="76" t="e">
        <f>IF(VLOOKUP($J19,医療機関データ!$A:$U,AA$7,FALSE)="","",VLOOKUP($J19,医療機関データ!$A:$U,AA$7,FALSE))</f>
        <v>#N/A</v>
      </c>
      <c r="AB19" s="76" t="e">
        <f>IF(VLOOKUP($J19,医療機関データ!$A:$U,AB$7,FALSE)="","",VLOOKUP($J19,医療機関データ!$A:$U,AB$7,FALSE))</f>
        <v>#N/A</v>
      </c>
      <c r="AC19" s="76" t="e">
        <f>IF(VLOOKUP($J19,医療機関データ!$A:$U,AC$7,FALSE)="","",VLOOKUP($J19,医療機関データ!$A:$U,AC$7,FALSE))</f>
        <v>#N/A</v>
      </c>
      <c r="AD19" s="76" t="e">
        <f>IF(VLOOKUP($J19,医療機関データ!$A:$U,AD$7,FALSE)="","",VLOOKUP($J19,医療機関データ!$A:$U,AD$7,FALSE))</f>
        <v>#N/A</v>
      </c>
      <c r="AE19" s="76" t="e">
        <f>IF(VLOOKUP($J19,医療機関データ!$A:$U,AE$7,FALSE)="","",VLOOKUP($J19,医療機関データ!$A:$U,AE$7,FALSE))</f>
        <v>#N/A</v>
      </c>
      <c r="AF19" s="76" t="e">
        <f>IF(VLOOKUP($J19,医療機関データ!$A:$U,AF$7,FALSE)="","",VLOOKUP($J19,医療機関データ!$A:$U,AF$7,FALSE))</f>
        <v>#N/A</v>
      </c>
      <c r="AG19" s="76" t="e">
        <f>IF(VLOOKUP($J19,医療機関データ!$A:$U,AG$7,FALSE)="","",VLOOKUP($J19,医療機関データ!$A:$U,AG$7,FALSE))</f>
        <v>#N/A</v>
      </c>
    </row>
    <row r="20" spans="1:33" ht="18" customHeight="1" x14ac:dyDescent="0.15">
      <c r="A20" s="29">
        <v>13</v>
      </c>
      <c r="B20" s="33"/>
      <c r="C20" s="27"/>
      <c r="D20" s="27"/>
      <c r="E20" s="27"/>
      <c r="F20" s="27"/>
      <c r="G20" s="28"/>
      <c r="H20" s="84"/>
      <c r="I20" s="84"/>
      <c r="J20" s="81"/>
      <c r="K20" s="78"/>
      <c r="L20" s="9" t="str">
        <f>IF(C20="","",VLOOKUP(J20,医療機関データ!$A:$B,2,FALSE))</f>
        <v/>
      </c>
      <c r="M20" s="10" t="str">
        <f>IF(C20="","",IF(AND(OR(F20=1,F20="男"),OR(I20=1,I20=2)),"男性です",IF(AND(OR(F20=2,F20="女"),AND(I20&lt;&gt;1,I20&lt;&gt;2,I20&lt;&gt;3)),"無効です",IF(AND(I20=2,VLOOKUP(J20,医療機関データ!$A:$D,4,FALSE)="×"),"医師採取不可",""))))</f>
        <v/>
      </c>
      <c r="N20" s="10" t="str">
        <f t="shared" si="0"/>
        <v/>
      </c>
      <c r="O20" s="10" t="str">
        <f t="shared" si="1"/>
        <v/>
      </c>
      <c r="P20" s="10" t="str">
        <f t="shared" si="2"/>
        <v/>
      </c>
      <c r="Q20" s="76" t="e">
        <f>IF(VLOOKUP($J20,医療機関データ!$A:$U,Q$7,FALSE)="","",VLOOKUP($J20,医療機関データ!$A:$U,Q$7,FALSE))</f>
        <v>#N/A</v>
      </c>
      <c r="R20" s="76" t="e">
        <f>IF(VLOOKUP($J20,医療機関データ!$A:$U,R$7,FALSE)="","",VLOOKUP($J20,医療機関データ!$A:$U,R$7,FALSE))</f>
        <v>#N/A</v>
      </c>
      <c r="S20" s="76" t="e">
        <f>IF(VLOOKUP($J20,医療機関データ!$A:$U,S$7,FALSE)="","",VLOOKUP($J20,医療機関データ!$A:$U,S$7,FALSE))</f>
        <v>#N/A</v>
      </c>
      <c r="T20" s="76" t="e">
        <f>IF(VLOOKUP($J20,医療機関データ!$A:$U,T$7,FALSE)="","",VLOOKUP($J20,医療機関データ!$A:$U,T$7,FALSE))</f>
        <v>#N/A</v>
      </c>
      <c r="U20" s="76" t="e">
        <f>IF(VLOOKUP($J20,医療機関データ!$A:$U,U$7,FALSE)="","",VLOOKUP($J20,医療機関データ!$A:$U,U$7,FALSE))</f>
        <v>#N/A</v>
      </c>
      <c r="V20" s="76" t="e">
        <f>IF(VLOOKUP($J20,医療機関データ!$A:$U,V$7,FALSE)="","",VLOOKUP($J20,医療機関データ!$A:$U,V$7,FALSE))</f>
        <v>#N/A</v>
      </c>
      <c r="W20" s="76" t="e">
        <f>IF(VLOOKUP($J20,医療機関データ!$A:$U,W$7,FALSE)="","",VLOOKUP($J20,医療機関データ!$A:$U,W$7,FALSE))</f>
        <v>#N/A</v>
      </c>
      <c r="X20" s="76" t="e">
        <f>IF(VLOOKUP($J20,医療機関データ!$A:$U,X$7,FALSE)="","",VLOOKUP($J20,医療機関データ!$A:$U,X$7,FALSE))</f>
        <v>#N/A</v>
      </c>
      <c r="Y20" s="76" t="e">
        <f>IF(VLOOKUP($J20,医療機関データ!$A:$U,Y$7,FALSE)="","",VLOOKUP($J20,医療機関データ!$A:$U,Y$7,FALSE))</f>
        <v>#N/A</v>
      </c>
      <c r="Z20" s="76" t="e">
        <f>IF(VLOOKUP($J20,医療機関データ!$A:$U,Z$7,FALSE)="","",VLOOKUP($J20,医療機関データ!$A:$U,Z$7,FALSE))</f>
        <v>#N/A</v>
      </c>
      <c r="AA20" s="76" t="e">
        <f>IF(VLOOKUP($J20,医療機関データ!$A:$U,AA$7,FALSE)="","",VLOOKUP($J20,医療機関データ!$A:$U,AA$7,FALSE))</f>
        <v>#N/A</v>
      </c>
      <c r="AB20" s="76" t="e">
        <f>IF(VLOOKUP($J20,医療機関データ!$A:$U,AB$7,FALSE)="","",VLOOKUP($J20,医療機関データ!$A:$U,AB$7,FALSE))</f>
        <v>#N/A</v>
      </c>
      <c r="AC20" s="76" t="e">
        <f>IF(VLOOKUP($J20,医療機関データ!$A:$U,AC$7,FALSE)="","",VLOOKUP($J20,医療機関データ!$A:$U,AC$7,FALSE))</f>
        <v>#N/A</v>
      </c>
      <c r="AD20" s="76" t="e">
        <f>IF(VLOOKUP($J20,医療機関データ!$A:$U,AD$7,FALSE)="","",VLOOKUP($J20,医療機関データ!$A:$U,AD$7,FALSE))</f>
        <v>#N/A</v>
      </c>
      <c r="AE20" s="76" t="e">
        <f>IF(VLOOKUP($J20,医療機関データ!$A:$U,AE$7,FALSE)="","",VLOOKUP($J20,医療機関データ!$A:$U,AE$7,FALSE))</f>
        <v>#N/A</v>
      </c>
      <c r="AF20" s="76" t="e">
        <f>IF(VLOOKUP($J20,医療機関データ!$A:$U,AF$7,FALSE)="","",VLOOKUP($J20,医療機関データ!$A:$U,AF$7,FALSE))</f>
        <v>#N/A</v>
      </c>
      <c r="AG20" s="76" t="e">
        <f>IF(VLOOKUP($J20,医療機関データ!$A:$U,AG$7,FALSE)="","",VLOOKUP($J20,医療機関データ!$A:$U,AG$7,FALSE))</f>
        <v>#N/A</v>
      </c>
    </row>
    <row r="21" spans="1:33" ht="18" customHeight="1" x14ac:dyDescent="0.15">
      <c r="A21" s="29">
        <v>14</v>
      </c>
      <c r="B21" s="33"/>
      <c r="C21" s="27"/>
      <c r="D21" s="27"/>
      <c r="E21" s="27"/>
      <c r="F21" s="27"/>
      <c r="G21" s="28"/>
      <c r="H21" s="84"/>
      <c r="I21" s="84"/>
      <c r="J21" s="81"/>
      <c r="K21" s="78"/>
      <c r="L21" s="9" t="str">
        <f>IF(C21="","",VLOOKUP(J21,医療機関データ!$A:$B,2,FALSE))</f>
        <v/>
      </c>
      <c r="M21" s="10" t="str">
        <f>IF(C21="","",IF(AND(OR(F21=1,F21="男"),OR(I21=1,I21=2)),"男性です",IF(AND(OR(F21=2,F21="女"),AND(I21&lt;&gt;1,I21&lt;&gt;2,I21&lt;&gt;3)),"無効です",IF(AND(I21=2,VLOOKUP(J21,医療機関データ!$A:$D,4,FALSE)="×"),"医師採取不可",""))))</f>
        <v/>
      </c>
      <c r="N21" s="10" t="str">
        <f t="shared" si="0"/>
        <v/>
      </c>
      <c r="O21" s="10" t="str">
        <f t="shared" si="1"/>
        <v/>
      </c>
      <c r="P21" s="10" t="str">
        <f t="shared" si="2"/>
        <v/>
      </c>
      <c r="Q21" s="76" t="e">
        <f>IF(VLOOKUP($J21,医療機関データ!$A:$U,Q$7,FALSE)="","",VLOOKUP($J21,医療機関データ!$A:$U,Q$7,FALSE))</f>
        <v>#N/A</v>
      </c>
      <c r="R21" s="76" t="e">
        <f>IF(VLOOKUP($J21,医療機関データ!$A:$U,R$7,FALSE)="","",VLOOKUP($J21,医療機関データ!$A:$U,R$7,FALSE))</f>
        <v>#N/A</v>
      </c>
      <c r="S21" s="76" t="e">
        <f>IF(VLOOKUP($J21,医療機関データ!$A:$U,S$7,FALSE)="","",VLOOKUP($J21,医療機関データ!$A:$U,S$7,FALSE))</f>
        <v>#N/A</v>
      </c>
      <c r="T21" s="76" t="e">
        <f>IF(VLOOKUP($J21,医療機関データ!$A:$U,T$7,FALSE)="","",VLOOKUP($J21,医療機関データ!$A:$U,T$7,FALSE))</f>
        <v>#N/A</v>
      </c>
      <c r="U21" s="76" t="e">
        <f>IF(VLOOKUP($J21,医療機関データ!$A:$U,U$7,FALSE)="","",VLOOKUP($J21,医療機関データ!$A:$U,U$7,FALSE))</f>
        <v>#N/A</v>
      </c>
      <c r="V21" s="76" t="e">
        <f>IF(VLOOKUP($J21,医療機関データ!$A:$U,V$7,FALSE)="","",VLOOKUP($J21,医療機関データ!$A:$U,V$7,FALSE))</f>
        <v>#N/A</v>
      </c>
      <c r="W21" s="76" t="e">
        <f>IF(VLOOKUP($J21,医療機関データ!$A:$U,W$7,FALSE)="","",VLOOKUP($J21,医療機関データ!$A:$U,W$7,FALSE))</f>
        <v>#N/A</v>
      </c>
      <c r="X21" s="76" t="e">
        <f>IF(VLOOKUP($J21,医療機関データ!$A:$U,X$7,FALSE)="","",VLOOKUP($J21,医療機関データ!$A:$U,X$7,FALSE))</f>
        <v>#N/A</v>
      </c>
      <c r="Y21" s="76" t="e">
        <f>IF(VLOOKUP($J21,医療機関データ!$A:$U,Y$7,FALSE)="","",VLOOKUP($J21,医療機関データ!$A:$U,Y$7,FALSE))</f>
        <v>#N/A</v>
      </c>
      <c r="Z21" s="76" t="e">
        <f>IF(VLOOKUP($J21,医療機関データ!$A:$U,Z$7,FALSE)="","",VLOOKUP($J21,医療機関データ!$A:$U,Z$7,FALSE))</f>
        <v>#N/A</v>
      </c>
      <c r="AA21" s="76" t="e">
        <f>IF(VLOOKUP($J21,医療機関データ!$A:$U,AA$7,FALSE)="","",VLOOKUP($J21,医療機関データ!$A:$U,AA$7,FALSE))</f>
        <v>#N/A</v>
      </c>
      <c r="AB21" s="76" t="e">
        <f>IF(VLOOKUP($J21,医療機関データ!$A:$U,AB$7,FALSE)="","",VLOOKUP($J21,医療機関データ!$A:$U,AB$7,FALSE))</f>
        <v>#N/A</v>
      </c>
      <c r="AC21" s="76" t="e">
        <f>IF(VLOOKUP($J21,医療機関データ!$A:$U,AC$7,FALSE)="","",VLOOKUP($J21,医療機関データ!$A:$U,AC$7,FALSE))</f>
        <v>#N/A</v>
      </c>
      <c r="AD21" s="76" t="e">
        <f>IF(VLOOKUP($J21,医療機関データ!$A:$U,AD$7,FALSE)="","",VLOOKUP($J21,医療機関データ!$A:$U,AD$7,FALSE))</f>
        <v>#N/A</v>
      </c>
      <c r="AE21" s="76" t="e">
        <f>IF(VLOOKUP($J21,医療機関データ!$A:$U,AE$7,FALSE)="","",VLOOKUP($J21,医療機関データ!$A:$U,AE$7,FALSE))</f>
        <v>#N/A</v>
      </c>
      <c r="AF21" s="76" t="e">
        <f>IF(VLOOKUP($J21,医療機関データ!$A:$U,AF$7,FALSE)="","",VLOOKUP($J21,医療機関データ!$A:$U,AF$7,FALSE))</f>
        <v>#N/A</v>
      </c>
      <c r="AG21" s="76" t="e">
        <f>IF(VLOOKUP($J21,医療機関データ!$A:$U,AG$7,FALSE)="","",VLOOKUP($J21,医療機関データ!$A:$U,AG$7,FALSE))</f>
        <v>#N/A</v>
      </c>
    </row>
    <row r="22" spans="1:33" ht="18" customHeight="1" x14ac:dyDescent="0.15">
      <c r="A22" s="29">
        <v>15</v>
      </c>
      <c r="B22" s="33"/>
      <c r="C22" s="27"/>
      <c r="D22" s="67"/>
      <c r="E22" s="27"/>
      <c r="F22" s="27"/>
      <c r="G22" s="28"/>
      <c r="H22" s="84"/>
      <c r="I22" s="84"/>
      <c r="J22" s="81"/>
      <c r="K22" s="78"/>
      <c r="L22" s="9" t="str">
        <f>IF(C22="","",VLOOKUP(J22,医療機関データ!$A:$B,2,FALSE))</f>
        <v/>
      </c>
      <c r="M22" s="10" t="str">
        <f>IF(C22="","",IF(AND(OR(F22=1,F22="男"),OR(I22=1,I22=2)),"男性です",IF(AND(OR(F22=2,F22="女"),AND(I22&lt;&gt;1,I22&lt;&gt;2,I22&lt;&gt;3)),"無効です",IF(AND(I22=2,VLOOKUP(J22,医療機関データ!$A:$D,4,FALSE)="×"),"医師採取不可",""))))</f>
        <v/>
      </c>
      <c r="N22" s="10" t="str">
        <f t="shared" si="0"/>
        <v/>
      </c>
      <c r="O22" s="10" t="str">
        <f t="shared" si="1"/>
        <v/>
      </c>
      <c r="P22" s="10" t="str">
        <f t="shared" si="2"/>
        <v/>
      </c>
      <c r="Q22" s="76" t="e">
        <f>IF(VLOOKUP($J22,医療機関データ!$A:$U,Q$7,FALSE)="","",VLOOKUP($J22,医療機関データ!$A:$U,Q$7,FALSE))</f>
        <v>#N/A</v>
      </c>
      <c r="R22" s="76" t="e">
        <f>IF(VLOOKUP($J22,医療機関データ!$A:$U,R$7,FALSE)="","",VLOOKUP($J22,医療機関データ!$A:$U,R$7,FALSE))</f>
        <v>#N/A</v>
      </c>
      <c r="S22" s="76" t="e">
        <f>IF(VLOOKUP($J22,医療機関データ!$A:$U,S$7,FALSE)="","",VLOOKUP($J22,医療機関データ!$A:$U,S$7,FALSE))</f>
        <v>#N/A</v>
      </c>
      <c r="T22" s="76" t="e">
        <f>IF(VLOOKUP($J22,医療機関データ!$A:$U,T$7,FALSE)="","",VLOOKUP($J22,医療機関データ!$A:$U,T$7,FALSE))</f>
        <v>#N/A</v>
      </c>
      <c r="U22" s="76" t="e">
        <f>IF(VLOOKUP($J22,医療機関データ!$A:$U,U$7,FALSE)="","",VLOOKUP($J22,医療機関データ!$A:$U,U$7,FALSE))</f>
        <v>#N/A</v>
      </c>
      <c r="V22" s="76" t="e">
        <f>IF(VLOOKUP($J22,医療機関データ!$A:$U,V$7,FALSE)="","",VLOOKUP($J22,医療機関データ!$A:$U,V$7,FALSE))</f>
        <v>#N/A</v>
      </c>
      <c r="W22" s="76" t="e">
        <f>IF(VLOOKUP($J22,医療機関データ!$A:$U,W$7,FALSE)="","",VLOOKUP($J22,医療機関データ!$A:$U,W$7,FALSE))</f>
        <v>#N/A</v>
      </c>
      <c r="X22" s="76" t="e">
        <f>IF(VLOOKUP($J22,医療機関データ!$A:$U,X$7,FALSE)="","",VLOOKUP($J22,医療機関データ!$A:$U,X$7,FALSE))</f>
        <v>#N/A</v>
      </c>
      <c r="Y22" s="76" t="e">
        <f>IF(VLOOKUP($J22,医療機関データ!$A:$U,Y$7,FALSE)="","",VLOOKUP($J22,医療機関データ!$A:$U,Y$7,FALSE))</f>
        <v>#N/A</v>
      </c>
      <c r="Z22" s="76" t="e">
        <f>IF(VLOOKUP($J22,医療機関データ!$A:$U,Z$7,FALSE)="","",VLOOKUP($J22,医療機関データ!$A:$U,Z$7,FALSE))</f>
        <v>#N/A</v>
      </c>
      <c r="AA22" s="76" t="e">
        <f>IF(VLOOKUP($J22,医療機関データ!$A:$U,AA$7,FALSE)="","",VLOOKUP($J22,医療機関データ!$A:$U,AA$7,FALSE))</f>
        <v>#N/A</v>
      </c>
      <c r="AB22" s="76" t="e">
        <f>IF(VLOOKUP($J22,医療機関データ!$A:$U,AB$7,FALSE)="","",VLOOKUP($J22,医療機関データ!$A:$U,AB$7,FALSE))</f>
        <v>#N/A</v>
      </c>
      <c r="AC22" s="76" t="e">
        <f>IF(VLOOKUP($J22,医療機関データ!$A:$U,AC$7,FALSE)="","",VLOOKUP($J22,医療機関データ!$A:$U,AC$7,FALSE))</f>
        <v>#N/A</v>
      </c>
      <c r="AD22" s="76" t="e">
        <f>IF(VLOOKUP($J22,医療機関データ!$A:$U,AD$7,FALSE)="","",VLOOKUP($J22,医療機関データ!$A:$U,AD$7,FALSE))</f>
        <v>#N/A</v>
      </c>
      <c r="AE22" s="76" t="e">
        <f>IF(VLOOKUP($J22,医療機関データ!$A:$U,AE$7,FALSE)="","",VLOOKUP($J22,医療機関データ!$A:$U,AE$7,FALSE))</f>
        <v>#N/A</v>
      </c>
      <c r="AF22" s="76" t="e">
        <f>IF(VLOOKUP($J22,医療機関データ!$A:$U,AF$7,FALSE)="","",VLOOKUP($J22,医療機関データ!$A:$U,AF$7,FALSE))</f>
        <v>#N/A</v>
      </c>
      <c r="AG22" s="76" t="e">
        <f>IF(VLOOKUP($J22,医療機関データ!$A:$U,AG$7,FALSE)="","",VLOOKUP($J22,医療機関データ!$A:$U,AG$7,FALSE))</f>
        <v>#N/A</v>
      </c>
    </row>
    <row r="23" spans="1:33" ht="18" customHeight="1" x14ac:dyDescent="0.15">
      <c r="A23" s="29">
        <v>16</v>
      </c>
      <c r="B23" s="33"/>
      <c r="C23" s="27"/>
      <c r="D23" s="27"/>
      <c r="E23" s="27"/>
      <c r="F23" s="27"/>
      <c r="G23" s="28"/>
      <c r="H23" s="84"/>
      <c r="I23" s="84"/>
      <c r="J23" s="81"/>
      <c r="K23" s="78"/>
      <c r="L23" s="9" t="str">
        <f>IF(C23="","",VLOOKUP(J23,医療機関データ!$A:$B,2,FALSE))</f>
        <v/>
      </c>
      <c r="M23" s="10" t="str">
        <f>IF(C23="","",IF(AND(OR(F23=1,F23="男"),OR(I23=1,I23=2)),"男性です",IF(AND(OR(F23=2,F23="女"),AND(I23&lt;&gt;1,I23&lt;&gt;2,I23&lt;&gt;3)),"無効です",IF(AND(I23=2,VLOOKUP(J23,医療機関データ!$A:$D,4,FALSE)="×"),"医師採取不可",""))))</f>
        <v/>
      </c>
      <c r="N23" s="10" t="str">
        <f t="shared" si="0"/>
        <v/>
      </c>
      <c r="O23" s="10" t="str">
        <f t="shared" si="1"/>
        <v/>
      </c>
      <c r="P23" s="10" t="str">
        <f t="shared" si="2"/>
        <v/>
      </c>
      <c r="Q23" s="76" t="e">
        <f>IF(VLOOKUP($J23,医療機関データ!$A:$U,Q$7,FALSE)="","",VLOOKUP($J23,医療機関データ!$A:$U,Q$7,FALSE))</f>
        <v>#N/A</v>
      </c>
      <c r="R23" s="76" t="e">
        <f>IF(VLOOKUP($J23,医療機関データ!$A:$U,R$7,FALSE)="","",VLOOKUP($J23,医療機関データ!$A:$U,R$7,FALSE))</f>
        <v>#N/A</v>
      </c>
      <c r="S23" s="76" t="e">
        <f>IF(VLOOKUP($J23,医療機関データ!$A:$U,S$7,FALSE)="","",VLOOKUP($J23,医療機関データ!$A:$U,S$7,FALSE))</f>
        <v>#N/A</v>
      </c>
      <c r="T23" s="76" t="e">
        <f>IF(VLOOKUP($J23,医療機関データ!$A:$U,T$7,FALSE)="","",VLOOKUP($J23,医療機関データ!$A:$U,T$7,FALSE))</f>
        <v>#N/A</v>
      </c>
      <c r="U23" s="76" t="e">
        <f>IF(VLOOKUP($J23,医療機関データ!$A:$U,U$7,FALSE)="","",VLOOKUP($J23,医療機関データ!$A:$U,U$7,FALSE))</f>
        <v>#N/A</v>
      </c>
      <c r="V23" s="76" t="e">
        <f>IF(VLOOKUP($J23,医療機関データ!$A:$U,V$7,FALSE)="","",VLOOKUP($J23,医療機関データ!$A:$U,V$7,FALSE))</f>
        <v>#N/A</v>
      </c>
      <c r="W23" s="76" t="e">
        <f>IF(VLOOKUP($J23,医療機関データ!$A:$U,W$7,FALSE)="","",VLOOKUP($J23,医療機関データ!$A:$U,W$7,FALSE))</f>
        <v>#N/A</v>
      </c>
      <c r="X23" s="76" t="e">
        <f>IF(VLOOKUP($J23,医療機関データ!$A:$U,X$7,FALSE)="","",VLOOKUP($J23,医療機関データ!$A:$U,X$7,FALSE))</f>
        <v>#N/A</v>
      </c>
      <c r="Y23" s="76" t="e">
        <f>IF(VLOOKUP($J23,医療機関データ!$A:$U,Y$7,FALSE)="","",VLOOKUP($J23,医療機関データ!$A:$U,Y$7,FALSE))</f>
        <v>#N/A</v>
      </c>
      <c r="Z23" s="76" t="e">
        <f>IF(VLOOKUP($J23,医療機関データ!$A:$U,Z$7,FALSE)="","",VLOOKUP($J23,医療機関データ!$A:$U,Z$7,FALSE))</f>
        <v>#N/A</v>
      </c>
      <c r="AA23" s="76" t="e">
        <f>IF(VLOOKUP($J23,医療機関データ!$A:$U,AA$7,FALSE)="","",VLOOKUP($J23,医療機関データ!$A:$U,AA$7,FALSE))</f>
        <v>#N/A</v>
      </c>
      <c r="AB23" s="76" t="e">
        <f>IF(VLOOKUP($J23,医療機関データ!$A:$U,AB$7,FALSE)="","",VLOOKUP($J23,医療機関データ!$A:$U,AB$7,FALSE))</f>
        <v>#N/A</v>
      </c>
      <c r="AC23" s="76" t="e">
        <f>IF(VLOOKUP($J23,医療機関データ!$A:$U,AC$7,FALSE)="","",VLOOKUP($J23,医療機関データ!$A:$U,AC$7,FALSE))</f>
        <v>#N/A</v>
      </c>
      <c r="AD23" s="76" t="e">
        <f>IF(VLOOKUP($J23,医療機関データ!$A:$U,AD$7,FALSE)="","",VLOOKUP($J23,医療機関データ!$A:$U,AD$7,FALSE))</f>
        <v>#N/A</v>
      </c>
      <c r="AE23" s="76" t="e">
        <f>IF(VLOOKUP($J23,医療機関データ!$A:$U,AE$7,FALSE)="","",VLOOKUP($J23,医療機関データ!$A:$U,AE$7,FALSE))</f>
        <v>#N/A</v>
      </c>
      <c r="AF23" s="76" t="e">
        <f>IF(VLOOKUP($J23,医療機関データ!$A:$U,AF$7,FALSE)="","",VLOOKUP($J23,医療機関データ!$A:$U,AF$7,FALSE))</f>
        <v>#N/A</v>
      </c>
      <c r="AG23" s="76" t="e">
        <f>IF(VLOOKUP($J23,医療機関データ!$A:$U,AG$7,FALSE)="","",VLOOKUP($J23,医療機関データ!$A:$U,AG$7,FALSE))</f>
        <v>#N/A</v>
      </c>
    </row>
    <row r="24" spans="1:33" ht="18" customHeight="1" x14ac:dyDescent="0.15">
      <c r="A24" s="29">
        <v>17</v>
      </c>
      <c r="B24" s="33"/>
      <c r="C24" s="27"/>
      <c r="D24" s="27"/>
      <c r="E24" s="27"/>
      <c r="F24" s="27"/>
      <c r="G24" s="28"/>
      <c r="H24" s="84"/>
      <c r="I24" s="84"/>
      <c r="J24" s="81"/>
      <c r="K24" s="78"/>
      <c r="L24" s="9" t="str">
        <f>IF(C24="","",VLOOKUP(J24,医療機関データ!$A:$B,2,FALSE))</f>
        <v/>
      </c>
      <c r="M24" s="10" t="str">
        <f>IF(C24="","",IF(AND(OR(F24=1,F24="男"),OR(I24=1,I24=2)),"男性です",IF(AND(OR(F24=2,F24="女"),AND(I24&lt;&gt;1,I24&lt;&gt;2,I24&lt;&gt;3)),"無効です",IF(AND(I24=2,VLOOKUP(J24,医療機関データ!$A:$D,4,FALSE)="×"),"医師採取不可",""))))</f>
        <v/>
      </c>
      <c r="N24" s="10" t="str">
        <f t="shared" si="0"/>
        <v/>
      </c>
      <c r="O24" s="10" t="str">
        <f t="shared" si="1"/>
        <v/>
      </c>
      <c r="P24" s="10" t="str">
        <f t="shared" si="2"/>
        <v/>
      </c>
      <c r="Q24" s="76" t="e">
        <f>IF(VLOOKUP($J24,医療機関データ!$A:$U,Q$7,FALSE)="","",VLOOKUP($J24,医療機関データ!$A:$U,Q$7,FALSE))</f>
        <v>#N/A</v>
      </c>
      <c r="R24" s="76" t="e">
        <f>IF(VLOOKUP($J24,医療機関データ!$A:$U,R$7,FALSE)="","",VLOOKUP($J24,医療機関データ!$A:$U,R$7,FALSE))</f>
        <v>#N/A</v>
      </c>
      <c r="S24" s="76" t="e">
        <f>IF(VLOOKUP($J24,医療機関データ!$A:$U,S$7,FALSE)="","",VLOOKUP($J24,医療機関データ!$A:$U,S$7,FALSE))</f>
        <v>#N/A</v>
      </c>
      <c r="T24" s="76" t="e">
        <f>IF(VLOOKUP($J24,医療機関データ!$A:$U,T$7,FALSE)="","",VLOOKUP($J24,医療機関データ!$A:$U,T$7,FALSE))</f>
        <v>#N/A</v>
      </c>
      <c r="U24" s="76" t="e">
        <f>IF(VLOOKUP($J24,医療機関データ!$A:$U,U$7,FALSE)="","",VLOOKUP($J24,医療機関データ!$A:$U,U$7,FALSE))</f>
        <v>#N/A</v>
      </c>
      <c r="V24" s="76" t="e">
        <f>IF(VLOOKUP($J24,医療機関データ!$A:$U,V$7,FALSE)="","",VLOOKUP($J24,医療機関データ!$A:$U,V$7,FALSE))</f>
        <v>#N/A</v>
      </c>
      <c r="W24" s="76" t="e">
        <f>IF(VLOOKUP($J24,医療機関データ!$A:$U,W$7,FALSE)="","",VLOOKUP($J24,医療機関データ!$A:$U,W$7,FALSE))</f>
        <v>#N/A</v>
      </c>
      <c r="X24" s="76" t="e">
        <f>IF(VLOOKUP($J24,医療機関データ!$A:$U,X$7,FALSE)="","",VLOOKUP($J24,医療機関データ!$A:$U,X$7,FALSE))</f>
        <v>#N/A</v>
      </c>
      <c r="Y24" s="76" t="e">
        <f>IF(VLOOKUP($J24,医療機関データ!$A:$U,Y$7,FALSE)="","",VLOOKUP($J24,医療機関データ!$A:$U,Y$7,FALSE))</f>
        <v>#N/A</v>
      </c>
      <c r="Z24" s="76" t="e">
        <f>IF(VLOOKUP($J24,医療機関データ!$A:$U,Z$7,FALSE)="","",VLOOKUP($J24,医療機関データ!$A:$U,Z$7,FALSE))</f>
        <v>#N/A</v>
      </c>
      <c r="AA24" s="76" t="e">
        <f>IF(VLOOKUP($J24,医療機関データ!$A:$U,AA$7,FALSE)="","",VLOOKUP($J24,医療機関データ!$A:$U,AA$7,FALSE))</f>
        <v>#N/A</v>
      </c>
      <c r="AB24" s="76" t="e">
        <f>IF(VLOOKUP($J24,医療機関データ!$A:$U,AB$7,FALSE)="","",VLOOKUP($J24,医療機関データ!$A:$U,AB$7,FALSE))</f>
        <v>#N/A</v>
      </c>
      <c r="AC24" s="76" t="e">
        <f>IF(VLOOKUP($J24,医療機関データ!$A:$U,AC$7,FALSE)="","",VLOOKUP($J24,医療機関データ!$A:$U,AC$7,FALSE))</f>
        <v>#N/A</v>
      </c>
      <c r="AD24" s="76" t="e">
        <f>IF(VLOOKUP($J24,医療機関データ!$A:$U,AD$7,FALSE)="","",VLOOKUP($J24,医療機関データ!$A:$U,AD$7,FALSE))</f>
        <v>#N/A</v>
      </c>
      <c r="AE24" s="76" t="e">
        <f>IF(VLOOKUP($J24,医療機関データ!$A:$U,AE$7,FALSE)="","",VLOOKUP($J24,医療機関データ!$A:$U,AE$7,FALSE))</f>
        <v>#N/A</v>
      </c>
      <c r="AF24" s="76" t="e">
        <f>IF(VLOOKUP($J24,医療機関データ!$A:$U,AF$7,FALSE)="","",VLOOKUP($J24,医療機関データ!$A:$U,AF$7,FALSE))</f>
        <v>#N/A</v>
      </c>
      <c r="AG24" s="76" t="e">
        <f>IF(VLOOKUP($J24,医療機関データ!$A:$U,AG$7,FALSE)="","",VLOOKUP($J24,医療機関データ!$A:$U,AG$7,FALSE))</f>
        <v>#N/A</v>
      </c>
    </row>
    <row r="25" spans="1:33" ht="18" customHeight="1" x14ac:dyDescent="0.15">
      <c r="A25" s="29">
        <v>18</v>
      </c>
      <c r="B25" s="33"/>
      <c r="C25" s="27"/>
      <c r="D25" s="67"/>
      <c r="E25" s="27"/>
      <c r="F25" s="27"/>
      <c r="G25" s="28"/>
      <c r="H25" s="84"/>
      <c r="I25" s="84"/>
      <c r="J25" s="81"/>
      <c r="K25" s="78"/>
      <c r="L25" s="9" t="str">
        <f>IF(C25="","",VLOOKUP(J25,医療機関データ!$A:$B,2,FALSE))</f>
        <v/>
      </c>
      <c r="M25" s="10" t="str">
        <f>IF(C25="","",IF(AND(OR(F25=1,F25="男"),OR(I25=1,I25=2)),"男性です",IF(AND(OR(F25=2,F25="女"),AND(I25&lt;&gt;1,I25&lt;&gt;2,I25&lt;&gt;3)),"無効です",IF(AND(I25=2,VLOOKUP(J25,医療機関データ!$A:$D,4,FALSE)="×"),"医師採取不可",""))))</f>
        <v/>
      </c>
      <c r="N25" s="10" t="str">
        <f t="shared" si="0"/>
        <v/>
      </c>
      <c r="O25" s="10" t="str">
        <f t="shared" si="1"/>
        <v/>
      </c>
      <c r="P25" s="10" t="str">
        <f t="shared" si="2"/>
        <v/>
      </c>
      <c r="Q25" s="76" t="e">
        <f>IF(VLOOKUP($J25,医療機関データ!$A:$U,Q$7,FALSE)="","",VLOOKUP($J25,医療機関データ!$A:$U,Q$7,FALSE))</f>
        <v>#N/A</v>
      </c>
      <c r="R25" s="76" t="e">
        <f>IF(VLOOKUP($J25,医療機関データ!$A:$U,R$7,FALSE)="","",VLOOKUP($J25,医療機関データ!$A:$U,R$7,FALSE))</f>
        <v>#N/A</v>
      </c>
      <c r="S25" s="76" t="e">
        <f>IF(VLOOKUP($J25,医療機関データ!$A:$U,S$7,FALSE)="","",VLOOKUP($J25,医療機関データ!$A:$U,S$7,FALSE))</f>
        <v>#N/A</v>
      </c>
      <c r="T25" s="76" t="e">
        <f>IF(VLOOKUP($J25,医療機関データ!$A:$U,T$7,FALSE)="","",VLOOKUP($J25,医療機関データ!$A:$U,T$7,FALSE))</f>
        <v>#N/A</v>
      </c>
      <c r="U25" s="76" t="e">
        <f>IF(VLOOKUP($J25,医療機関データ!$A:$U,U$7,FALSE)="","",VLOOKUP($J25,医療機関データ!$A:$U,U$7,FALSE))</f>
        <v>#N/A</v>
      </c>
      <c r="V25" s="76" t="e">
        <f>IF(VLOOKUP($J25,医療機関データ!$A:$U,V$7,FALSE)="","",VLOOKUP($J25,医療機関データ!$A:$U,V$7,FALSE))</f>
        <v>#N/A</v>
      </c>
      <c r="W25" s="76" t="e">
        <f>IF(VLOOKUP($J25,医療機関データ!$A:$U,W$7,FALSE)="","",VLOOKUP($J25,医療機関データ!$A:$U,W$7,FALSE))</f>
        <v>#N/A</v>
      </c>
      <c r="X25" s="76" t="e">
        <f>IF(VLOOKUP($J25,医療機関データ!$A:$U,X$7,FALSE)="","",VLOOKUP($J25,医療機関データ!$A:$U,X$7,FALSE))</f>
        <v>#N/A</v>
      </c>
      <c r="Y25" s="76" t="e">
        <f>IF(VLOOKUP($J25,医療機関データ!$A:$U,Y$7,FALSE)="","",VLOOKUP($J25,医療機関データ!$A:$U,Y$7,FALSE))</f>
        <v>#N/A</v>
      </c>
      <c r="Z25" s="76" t="e">
        <f>IF(VLOOKUP($J25,医療機関データ!$A:$U,Z$7,FALSE)="","",VLOOKUP($J25,医療機関データ!$A:$U,Z$7,FALSE))</f>
        <v>#N/A</v>
      </c>
      <c r="AA25" s="76" t="e">
        <f>IF(VLOOKUP($J25,医療機関データ!$A:$U,AA$7,FALSE)="","",VLOOKUP($J25,医療機関データ!$A:$U,AA$7,FALSE))</f>
        <v>#N/A</v>
      </c>
      <c r="AB25" s="76" t="e">
        <f>IF(VLOOKUP($J25,医療機関データ!$A:$U,AB$7,FALSE)="","",VLOOKUP($J25,医療機関データ!$A:$U,AB$7,FALSE))</f>
        <v>#N/A</v>
      </c>
      <c r="AC25" s="76" t="e">
        <f>IF(VLOOKUP($J25,医療機関データ!$A:$U,AC$7,FALSE)="","",VLOOKUP($J25,医療機関データ!$A:$U,AC$7,FALSE))</f>
        <v>#N/A</v>
      </c>
      <c r="AD25" s="76" t="e">
        <f>IF(VLOOKUP($J25,医療機関データ!$A:$U,AD$7,FALSE)="","",VLOOKUP($J25,医療機関データ!$A:$U,AD$7,FALSE))</f>
        <v>#N/A</v>
      </c>
      <c r="AE25" s="76" t="e">
        <f>IF(VLOOKUP($J25,医療機関データ!$A:$U,AE$7,FALSE)="","",VLOOKUP($J25,医療機関データ!$A:$U,AE$7,FALSE))</f>
        <v>#N/A</v>
      </c>
      <c r="AF25" s="76" t="e">
        <f>IF(VLOOKUP($J25,医療機関データ!$A:$U,AF$7,FALSE)="","",VLOOKUP($J25,医療機関データ!$A:$U,AF$7,FALSE))</f>
        <v>#N/A</v>
      </c>
      <c r="AG25" s="76" t="e">
        <f>IF(VLOOKUP($J25,医療機関データ!$A:$U,AG$7,FALSE)="","",VLOOKUP($J25,医療機関データ!$A:$U,AG$7,FALSE))</f>
        <v>#N/A</v>
      </c>
    </row>
    <row r="26" spans="1:33" ht="18" customHeight="1" x14ac:dyDescent="0.15">
      <c r="A26" s="29">
        <v>19</v>
      </c>
      <c r="B26" s="33"/>
      <c r="C26" s="27"/>
      <c r="D26" s="27"/>
      <c r="E26" s="27"/>
      <c r="F26" s="27"/>
      <c r="G26" s="28"/>
      <c r="H26" s="84"/>
      <c r="I26" s="84"/>
      <c r="J26" s="81"/>
      <c r="K26" s="78"/>
      <c r="L26" s="9" t="str">
        <f>IF(C26="","",VLOOKUP(J26,医療機関データ!$A:$B,2,FALSE))</f>
        <v/>
      </c>
      <c r="M26" s="10" t="str">
        <f>IF(C26="","",IF(AND(OR(F26=1,F26="男"),OR(I26=1,I26=2)),"男性です",IF(AND(OR(F26=2,F26="女"),AND(I26&lt;&gt;1,I26&lt;&gt;2,I26&lt;&gt;3)),"無効です",IF(AND(I26=2,VLOOKUP(J26,医療機関データ!$A:$D,4,FALSE)="×"),"医師採取不可",""))))</f>
        <v/>
      </c>
      <c r="N26" s="10" t="str">
        <f t="shared" si="0"/>
        <v/>
      </c>
      <c r="O26" s="10" t="str">
        <f t="shared" si="1"/>
        <v/>
      </c>
      <c r="P26" s="10" t="str">
        <f t="shared" si="2"/>
        <v/>
      </c>
      <c r="Q26" s="76" t="e">
        <f>IF(VLOOKUP($J26,医療機関データ!$A:$U,Q$7,FALSE)="","",VLOOKUP($J26,医療機関データ!$A:$U,Q$7,FALSE))</f>
        <v>#N/A</v>
      </c>
      <c r="R26" s="76" t="e">
        <f>IF(VLOOKUP($J26,医療機関データ!$A:$U,R$7,FALSE)="","",VLOOKUP($J26,医療機関データ!$A:$U,R$7,FALSE))</f>
        <v>#N/A</v>
      </c>
      <c r="S26" s="76" t="e">
        <f>IF(VLOOKUP($J26,医療機関データ!$A:$U,S$7,FALSE)="","",VLOOKUP($J26,医療機関データ!$A:$U,S$7,FALSE))</f>
        <v>#N/A</v>
      </c>
      <c r="T26" s="76" t="e">
        <f>IF(VLOOKUP($J26,医療機関データ!$A:$U,T$7,FALSE)="","",VLOOKUP($J26,医療機関データ!$A:$U,T$7,FALSE))</f>
        <v>#N/A</v>
      </c>
      <c r="U26" s="76" t="e">
        <f>IF(VLOOKUP($J26,医療機関データ!$A:$U,U$7,FALSE)="","",VLOOKUP($J26,医療機関データ!$A:$U,U$7,FALSE))</f>
        <v>#N/A</v>
      </c>
      <c r="V26" s="76" t="e">
        <f>IF(VLOOKUP($J26,医療機関データ!$A:$U,V$7,FALSE)="","",VLOOKUP($J26,医療機関データ!$A:$U,V$7,FALSE))</f>
        <v>#N/A</v>
      </c>
      <c r="W26" s="76" t="e">
        <f>IF(VLOOKUP($J26,医療機関データ!$A:$U,W$7,FALSE)="","",VLOOKUP($J26,医療機関データ!$A:$U,W$7,FALSE))</f>
        <v>#N/A</v>
      </c>
      <c r="X26" s="76" t="e">
        <f>IF(VLOOKUP($J26,医療機関データ!$A:$U,X$7,FALSE)="","",VLOOKUP($J26,医療機関データ!$A:$U,X$7,FALSE))</f>
        <v>#N/A</v>
      </c>
      <c r="Y26" s="76" t="e">
        <f>IF(VLOOKUP($J26,医療機関データ!$A:$U,Y$7,FALSE)="","",VLOOKUP($J26,医療機関データ!$A:$U,Y$7,FALSE))</f>
        <v>#N/A</v>
      </c>
      <c r="Z26" s="76" t="e">
        <f>IF(VLOOKUP($J26,医療機関データ!$A:$U,Z$7,FALSE)="","",VLOOKUP($J26,医療機関データ!$A:$U,Z$7,FALSE))</f>
        <v>#N/A</v>
      </c>
      <c r="AA26" s="76" t="e">
        <f>IF(VLOOKUP($J26,医療機関データ!$A:$U,AA$7,FALSE)="","",VLOOKUP($J26,医療機関データ!$A:$U,AA$7,FALSE))</f>
        <v>#N/A</v>
      </c>
      <c r="AB26" s="76" t="e">
        <f>IF(VLOOKUP($J26,医療機関データ!$A:$U,AB$7,FALSE)="","",VLOOKUP($J26,医療機関データ!$A:$U,AB$7,FALSE))</f>
        <v>#N/A</v>
      </c>
      <c r="AC26" s="76" t="e">
        <f>IF(VLOOKUP($J26,医療機関データ!$A:$U,AC$7,FALSE)="","",VLOOKUP($J26,医療機関データ!$A:$U,AC$7,FALSE))</f>
        <v>#N/A</v>
      </c>
      <c r="AD26" s="76" t="e">
        <f>IF(VLOOKUP($J26,医療機関データ!$A:$U,AD$7,FALSE)="","",VLOOKUP($J26,医療機関データ!$A:$U,AD$7,FALSE))</f>
        <v>#N/A</v>
      </c>
      <c r="AE26" s="76" t="e">
        <f>IF(VLOOKUP($J26,医療機関データ!$A:$U,AE$7,FALSE)="","",VLOOKUP($J26,医療機関データ!$A:$U,AE$7,FALSE))</f>
        <v>#N/A</v>
      </c>
      <c r="AF26" s="76" t="e">
        <f>IF(VLOOKUP($J26,医療機関データ!$A:$U,AF$7,FALSE)="","",VLOOKUP($J26,医療機関データ!$A:$U,AF$7,FALSE))</f>
        <v>#N/A</v>
      </c>
      <c r="AG26" s="76" t="e">
        <f>IF(VLOOKUP($J26,医療機関データ!$A:$U,AG$7,FALSE)="","",VLOOKUP($J26,医療機関データ!$A:$U,AG$7,FALSE))</f>
        <v>#N/A</v>
      </c>
    </row>
    <row r="27" spans="1:33" ht="18" customHeight="1" x14ac:dyDescent="0.15">
      <c r="A27" s="29">
        <v>20</v>
      </c>
      <c r="B27" s="33"/>
      <c r="C27" s="27"/>
      <c r="D27" s="27"/>
      <c r="E27" s="27"/>
      <c r="F27" s="27"/>
      <c r="G27" s="28"/>
      <c r="H27" s="84"/>
      <c r="I27" s="84"/>
      <c r="J27" s="81"/>
      <c r="K27" s="78"/>
      <c r="L27" s="9" t="str">
        <f>IF(C27="","",VLOOKUP(J27,医療機関データ!$A:$B,2,FALSE))</f>
        <v/>
      </c>
      <c r="M27" s="10" t="str">
        <f>IF(C27="","",IF(AND(OR(F27=1,F27="男"),OR(I27=1,I27=2)),"男性です",IF(AND(OR(F27=2,F27="女"),AND(I27&lt;&gt;1,I27&lt;&gt;2,I27&lt;&gt;3)),"無効です",IF(AND(I27=2,VLOOKUP(J27,医療機関データ!$A:$D,4,FALSE)="×"),"医師採取不可",""))))</f>
        <v/>
      </c>
      <c r="N27" s="10" t="str">
        <f t="shared" si="0"/>
        <v/>
      </c>
      <c r="O27" s="10" t="str">
        <f t="shared" si="1"/>
        <v/>
      </c>
      <c r="P27" s="10" t="str">
        <f t="shared" si="2"/>
        <v/>
      </c>
      <c r="Q27" s="76" t="e">
        <f>IF(VLOOKUP($J27,医療機関データ!$A:$U,Q$7,FALSE)="","",VLOOKUP($J27,医療機関データ!$A:$U,Q$7,FALSE))</f>
        <v>#N/A</v>
      </c>
      <c r="R27" s="76" t="e">
        <f>IF(VLOOKUP($J27,医療機関データ!$A:$U,R$7,FALSE)="","",VLOOKUP($J27,医療機関データ!$A:$U,R$7,FALSE))</f>
        <v>#N/A</v>
      </c>
      <c r="S27" s="76" t="e">
        <f>IF(VLOOKUP($J27,医療機関データ!$A:$U,S$7,FALSE)="","",VLOOKUP($J27,医療機関データ!$A:$U,S$7,FALSE))</f>
        <v>#N/A</v>
      </c>
      <c r="T27" s="76" t="e">
        <f>IF(VLOOKUP($J27,医療機関データ!$A:$U,T$7,FALSE)="","",VLOOKUP($J27,医療機関データ!$A:$U,T$7,FALSE))</f>
        <v>#N/A</v>
      </c>
      <c r="U27" s="76" t="e">
        <f>IF(VLOOKUP($J27,医療機関データ!$A:$U,U$7,FALSE)="","",VLOOKUP($J27,医療機関データ!$A:$U,U$7,FALSE))</f>
        <v>#N/A</v>
      </c>
      <c r="V27" s="76" t="e">
        <f>IF(VLOOKUP($J27,医療機関データ!$A:$U,V$7,FALSE)="","",VLOOKUP($J27,医療機関データ!$A:$U,V$7,FALSE))</f>
        <v>#N/A</v>
      </c>
      <c r="W27" s="76" t="e">
        <f>IF(VLOOKUP($J27,医療機関データ!$A:$U,W$7,FALSE)="","",VLOOKUP($J27,医療機関データ!$A:$U,W$7,FALSE))</f>
        <v>#N/A</v>
      </c>
      <c r="X27" s="76" t="e">
        <f>IF(VLOOKUP($J27,医療機関データ!$A:$U,X$7,FALSE)="","",VLOOKUP($J27,医療機関データ!$A:$U,X$7,FALSE))</f>
        <v>#N/A</v>
      </c>
      <c r="Y27" s="76" t="e">
        <f>IF(VLOOKUP($J27,医療機関データ!$A:$U,Y$7,FALSE)="","",VLOOKUP($J27,医療機関データ!$A:$U,Y$7,FALSE))</f>
        <v>#N/A</v>
      </c>
      <c r="Z27" s="76" t="e">
        <f>IF(VLOOKUP($J27,医療機関データ!$A:$U,Z$7,FALSE)="","",VLOOKUP($J27,医療機関データ!$A:$U,Z$7,FALSE))</f>
        <v>#N/A</v>
      </c>
      <c r="AA27" s="76" t="e">
        <f>IF(VLOOKUP($J27,医療機関データ!$A:$U,AA$7,FALSE)="","",VLOOKUP($J27,医療機関データ!$A:$U,AA$7,FALSE))</f>
        <v>#N/A</v>
      </c>
      <c r="AB27" s="76" t="e">
        <f>IF(VLOOKUP($J27,医療機関データ!$A:$U,AB$7,FALSE)="","",VLOOKUP($J27,医療機関データ!$A:$U,AB$7,FALSE))</f>
        <v>#N/A</v>
      </c>
      <c r="AC27" s="76" t="e">
        <f>IF(VLOOKUP($J27,医療機関データ!$A:$U,AC$7,FALSE)="","",VLOOKUP($J27,医療機関データ!$A:$U,AC$7,FALSE))</f>
        <v>#N/A</v>
      </c>
      <c r="AD27" s="76" t="e">
        <f>IF(VLOOKUP($J27,医療機関データ!$A:$U,AD$7,FALSE)="","",VLOOKUP($J27,医療機関データ!$A:$U,AD$7,FALSE))</f>
        <v>#N/A</v>
      </c>
      <c r="AE27" s="76" t="e">
        <f>IF(VLOOKUP($J27,医療機関データ!$A:$U,AE$7,FALSE)="","",VLOOKUP($J27,医療機関データ!$A:$U,AE$7,FALSE))</f>
        <v>#N/A</v>
      </c>
      <c r="AF27" s="76" t="e">
        <f>IF(VLOOKUP($J27,医療機関データ!$A:$U,AF$7,FALSE)="","",VLOOKUP($J27,医療機関データ!$A:$U,AF$7,FALSE))</f>
        <v>#N/A</v>
      </c>
      <c r="AG27" s="76" t="e">
        <f>IF(VLOOKUP($J27,医療機関データ!$A:$U,AG$7,FALSE)="","",VLOOKUP($J27,医療機関データ!$A:$U,AG$7,FALSE))</f>
        <v>#N/A</v>
      </c>
    </row>
    <row r="28" spans="1:33" ht="18" customHeight="1" x14ac:dyDescent="0.15">
      <c r="A28" s="29">
        <v>21</v>
      </c>
      <c r="B28" s="33"/>
      <c r="C28" s="27"/>
      <c r="D28" s="67"/>
      <c r="E28" s="27"/>
      <c r="F28" s="27"/>
      <c r="G28" s="28"/>
      <c r="H28" s="84"/>
      <c r="I28" s="84"/>
      <c r="J28" s="81"/>
      <c r="K28" s="78"/>
      <c r="L28" s="9" t="str">
        <f>IF(C28="","",VLOOKUP(J28,医療機関データ!$A:$B,2,FALSE))</f>
        <v/>
      </c>
      <c r="M28" s="10" t="str">
        <f>IF(C28="","",IF(AND(OR(F28=1,F28="男"),OR(I28=1,I28=2)),"男性です",IF(AND(OR(F28=2,F28="女"),AND(I28&lt;&gt;1,I28&lt;&gt;2,I28&lt;&gt;3)),"無効です",IF(AND(I28=2,VLOOKUP(J28,医療機関データ!$A:$D,4,FALSE)="×"),"医師採取不可",""))))</f>
        <v/>
      </c>
      <c r="N28" s="10" t="str">
        <f t="shared" si="0"/>
        <v/>
      </c>
      <c r="O28" s="10" t="str">
        <f t="shared" si="1"/>
        <v/>
      </c>
      <c r="P28" s="10" t="str">
        <f t="shared" si="2"/>
        <v/>
      </c>
      <c r="Q28" s="76" t="e">
        <f>IF(VLOOKUP($J28,医療機関データ!$A:$U,Q$7,FALSE)="","",VLOOKUP($J28,医療機関データ!$A:$U,Q$7,FALSE))</f>
        <v>#N/A</v>
      </c>
      <c r="R28" s="76" t="e">
        <f>IF(VLOOKUP($J28,医療機関データ!$A:$U,R$7,FALSE)="","",VLOOKUP($J28,医療機関データ!$A:$U,R$7,FALSE))</f>
        <v>#N/A</v>
      </c>
      <c r="S28" s="76" t="e">
        <f>IF(VLOOKUP($J28,医療機関データ!$A:$U,S$7,FALSE)="","",VLOOKUP($J28,医療機関データ!$A:$U,S$7,FALSE))</f>
        <v>#N/A</v>
      </c>
      <c r="T28" s="76" t="e">
        <f>IF(VLOOKUP($J28,医療機関データ!$A:$U,T$7,FALSE)="","",VLOOKUP($J28,医療機関データ!$A:$U,T$7,FALSE))</f>
        <v>#N/A</v>
      </c>
      <c r="U28" s="76" t="e">
        <f>IF(VLOOKUP($J28,医療機関データ!$A:$U,U$7,FALSE)="","",VLOOKUP($J28,医療機関データ!$A:$U,U$7,FALSE))</f>
        <v>#N/A</v>
      </c>
      <c r="V28" s="76" t="e">
        <f>IF(VLOOKUP($J28,医療機関データ!$A:$U,V$7,FALSE)="","",VLOOKUP($J28,医療機関データ!$A:$U,V$7,FALSE))</f>
        <v>#N/A</v>
      </c>
      <c r="W28" s="76" t="e">
        <f>IF(VLOOKUP($J28,医療機関データ!$A:$U,W$7,FALSE)="","",VLOOKUP($J28,医療機関データ!$A:$U,W$7,FALSE))</f>
        <v>#N/A</v>
      </c>
      <c r="X28" s="76" t="e">
        <f>IF(VLOOKUP($J28,医療機関データ!$A:$U,X$7,FALSE)="","",VLOOKUP($J28,医療機関データ!$A:$U,X$7,FALSE))</f>
        <v>#N/A</v>
      </c>
      <c r="Y28" s="76" t="e">
        <f>IF(VLOOKUP($J28,医療機関データ!$A:$U,Y$7,FALSE)="","",VLOOKUP($J28,医療機関データ!$A:$U,Y$7,FALSE))</f>
        <v>#N/A</v>
      </c>
      <c r="Z28" s="76" t="e">
        <f>IF(VLOOKUP($J28,医療機関データ!$A:$U,Z$7,FALSE)="","",VLOOKUP($J28,医療機関データ!$A:$U,Z$7,FALSE))</f>
        <v>#N/A</v>
      </c>
      <c r="AA28" s="76" t="e">
        <f>IF(VLOOKUP($J28,医療機関データ!$A:$U,AA$7,FALSE)="","",VLOOKUP($J28,医療機関データ!$A:$U,AA$7,FALSE))</f>
        <v>#N/A</v>
      </c>
      <c r="AB28" s="76" t="e">
        <f>IF(VLOOKUP($J28,医療機関データ!$A:$U,AB$7,FALSE)="","",VLOOKUP($J28,医療機関データ!$A:$U,AB$7,FALSE))</f>
        <v>#N/A</v>
      </c>
      <c r="AC28" s="76" t="e">
        <f>IF(VLOOKUP($J28,医療機関データ!$A:$U,AC$7,FALSE)="","",VLOOKUP($J28,医療機関データ!$A:$U,AC$7,FALSE))</f>
        <v>#N/A</v>
      </c>
      <c r="AD28" s="76" t="e">
        <f>IF(VLOOKUP($J28,医療機関データ!$A:$U,AD$7,FALSE)="","",VLOOKUP($J28,医療機関データ!$A:$U,AD$7,FALSE))</f>
        <v>#N/A</v>
      </c>
      <c r="AE28" s="76" t="e">
        <f>IF(VLOOKUP($J28,医療機関データ!$A:$U,AE$7,FALSE)="","",VLOOKUP($J28,医療機関データ!$A:$U,AE$7,FALSE))</f>
        <v>#N/A</v>
      </c>
      <c r="AF28" s="76" t="e">
        <f>IF(VLOOKUP($J28,医療機関データ!$A:$U,AF$7,FALSE)="","",VLOOKUP($J28,医療機関データ!$A:$U,AF$7,FALSE))</f>
        <v>#N/A</v>
      </c>
      <c r="AG28" s="76" t="e">
        <f>IF(VLOOKUP($J28,医療機関データ!$A:$U,AG$7,FALSE)="","",VLOOKUP($J28,医療機関データ!$A:$U,AG$7,FALSE))</f>
        <v>#N/A</v>
      </c>
    </row>
    <row r="29" spans="1:33" ht="18" customHeight="1" x14ac:dyDescent="0.15">
      <c r="A29" s="29">
        <v>22</v>
      </c>
      <c r="B29" s="33"/>
      <c r="C29" s="27"/>
      <c r="D29" s="27"/>
      <c r="E29" s="27"/>
      <c r="F29" s="27"/>
      <c r="G29" s="28"/>
      <c r="H29" s="84"/>
      <c r="I29" s="84"/>
      <c r="J29" s="81"/>
      <c r="K29" s="78"/>
      <c r="L29" s="9" t="str">
        <f>IF(C29="","",VLOOKUP(J29,医療機関データ!$A:$B,2,FALSE))</f>
        <v/>
      </c>
      <c r="M29" s="10" t="str">
        <f>IF(C29="","",IF(AND(OR(F29=1,F29="男"),OR(I29=1,I29=2)),"男性です",IF(AND(OR(F29=2,F29="女"),AND(I29&lt;&gt;1,I29&lt;&gt;2,I29&lt;&gt;3)),"無効です",IF(AND(I29=2,VLOOKUP(J29,医療機関データ!$A:$D,4,FALSE)="×"),"医師採取不可",""))))</f>
        <v/>
      </c>
      <c r="N29" s="10" t="str">
        <f t="shared" si="0"/>
        <v/>
      </c>
      <c r="O29" s="10" t="str">
        <f t="shared" si="1"/>
        <v/>
      </c>
      <c r="P29" s="10" t="str">
        <f t="shared" si="2"/>
        <v/>
      </c>
      <c r="Q29" s="76" t="e">
        <f>IF(VLOOKUP($J29,医療機関データ!$A:$U,Q$7,FALSE)="","",VLOOKUP($J29,医療機関データ!$A:$U,Q$7,FALSE))</f>
        <v>#N/A</v>
      </c>
      <c r="R29" s="76" t="e">
        <f>IF(VLOOKUP($J29,医療機関データ!$A:$U,R$7,FALSE)="","",VLOOKUP($J29,医療機関データ!$A:$U,R$7,FALSE))</f>
        <v>#N/A</v>
      </c>
      <c r="S29" s="76" t="e">
        <f>IF(VLOOKUP($J29,医療機関データ!$A:$U,S$7,FALSE)="","",VLOOKUP($J29,医療機関データ!$A:$U,S$7,FALSE))</f>
        <v>#N/A</v>
      </c>
      <c r="T29" s="76" t="e">
        <f>IF(VLOOKUP($J29,医療機関データ!$A:$U,T$7,FALSE)="","",VLOOKUP($J29,医療機関データ!$A:$U,T$7,FALSE))</f>
        <v>#N/A</v>
      </c>
      <c r="U29" s="76" t="e">
        <f>IF(VLOOKUP($J29,医療機関データ!$A:$U,U$7,FALSE)="","",VLOOKUP($J29,医療機関データ!$A:$U,U$7,FALSE))</f>
        <v>#N/A</v>
      </c>
      <c r="V29" s="76" t="e">
        <f>IF(VLOOKUP($J29,医療機関データ!$A:$U,V$7,FALSE)="","",VLOOKUP($J29,医療機関データ!$A:$U,V$7,FALSE))</f>
        <v>#N/A</v>
      </c>
      <c r="W29" s="76" t="e">
        <f>IF(VLOOKUP($J29,医療機関データ!$A:$U,W$7,FALSE)="","",VLOOKUP($J29,医療機関データ!$A:$U,W$7,FALSE))</f>
        <v>#N/A</v>
      </c>
      <c r="X29" s="76" t="e">
        <f>IF(VLOOKUP($J29,医療機関データ!$A:$U,X$7,FALSE)="","",VLOOKUP($J29,医療機関データ!$A:$U,X$7,FALSE))</f>
        <v>#N/A</v>
      </c>
      <c r="Y29" s="76" t="e">
        <f>IF(VLOOKUP($J29,医療機関データ!$A:$U,Y$7,FALSE)="","",VLOOKUP($J29,医療機関データ!$A:$U,Y$7,FALSE))</f>
        <v>#N/A</v>
      </c>
      <c r="Z29" s="76" t="e">
        <f>IF(VLOOKUP($J29,医療機関データ!$A:$U,Z$7,FALSE)="","",VLOOKUP($J29,医療機関データ!$A:$U,Z$7,FALSE))</f>
        <v>#N/A</v>
      </c>
      <c r="AA29" s="76" t="e">
        <f>IF(VLOOKUP($J29,医療機関データ!$A:$U,AA$7,FALSE)="","",VLOOKUP($J29,医療機関データ!$A:$U,AA$7,FALSE))</f>
        <v>#N/A</v>
      </c>
      <c r="AB29" s="76" t="e">
        <f>IF(VLOOKUP($J29,医療機関データ!$A:$U,AB$7,FALSE)="","",VLOOKUP($J29,医療機関データ!$A:$U,AB$7,FALSE))</f>
        <v>#N/A</v>
      </c>
      <c r="AC29" s="76" t="e">
        <f>IF(VLOOKUP($J29,医療機関データ!$A:$U,AC$7,FALSE)="","",VLOOKUP($J29,医療機関データ!$A:$U,AC$7,FALSE))</f>
        <v>#N/A</v>
      </c>
      <c r="AD29" s="76" t="e">
        <f>IF(VLOOKUP($J29,医療機関データ!$A:$U,AD$7,FALSE)="","",VLOOKUP($J29,医療機関データ!$A:$U,AD$7,FALSE))</f>
        <v>#N/A</v>
      </c>
      <c r="AE29" s="76" t="e">
        <f>IF(VLOOKUP($J29,医療機関データ!$A:$U,AE$7,FALSE)="","",VLOOKUP($J29,医療機関データ!$A:$U,AE$7,FALSE))</f>
        <v>#N/A</v>
      </c>
      <c r="AF29" s="76" t="e">
        <f>IF(VLOOKUP($J29,医療機関データ!$A:$U,AF$7,FALSE)="","",VLOOKUP($J29,医療機関データ!$A:$U,AF$7,FALSE))</f>
        <v>#N/A</v>
      </c>
      <c r="AG29" s="76" t="e">
        <f>IF(VLOOKUP($J29,医療機関データ!$A:$U,AG$7,FALSE)="","",VLOOKUP($J29,医療機関データ!$A:$U,AG$7,FALSE))</f>
        <v>#N/A</v>
      </c>
    </row>
    <row r="30" spans="1:33" ht="18" customHeight="1" x14ac:dyDescent="0.15">
      <c r="A30" s="29">
        <v>23</v>
      </c>
      <c r="B30" s="33"/>
      <c r="C30" s="27"/>
      <c r="D30" s="27"/>
      <c r="E30" s="27"/>
      <c r="F30" s="27"/>
      <c r="G30" s="28"/>
      <c r="H30" s="84"/>
      <c r="I30" s="84"/>
      <c r="J30" s="81"/>
      <c r="K30" s="78"/>
      <c r="L30" s="9" t="str">
        <f>IF(C30="","",VLOOKUP(J30,医療機関データ!$A:$B,2,FALSE))</f>
        <v/>
      </c>
      <c r="M30" s="10" t="str">
        <f>IF(C30="","",IF(AND(OR(F30=1,F30="男"),OR(I30=1,I30=2)),"男性です",IF(AND(OR(F30=2,F30="女"),AND(I30&lt;&gt;1,I30&lt;&gt;2,I30&lt;&gt;3)),"無効です",IF(AND(I30=2,VLOOKUP(J30,医療機関データ!$A:$D,4,FALSE)="×"),"医師採取不可",""))))</f>
        <v/>
      </c>
      <c r="N30" s="10" t="str">
        <f t="shared" si="0"/>
        <v/>
      </c>
      <c r="O30" s="10" t="str">
        <f t="shared" si="1"/>
        <v/>
      </c>
      <c r="P30" s="10" t="str">
        <f t="shared" si="2"/>
        <v/>
      </c>
      <c r="Q30" s="76" t="e">
        <f>IF(VLOOKUP($J30,医療機関データ!$A:$U,Q$7,FALSE)="","",VLOOKUP($J30,医療機関データ!$A:$U,Q$7,FALSE))</f>
        <v>#N/A</v>
      </c>
      <c r="R30" s="76" t="e">
        <f>IF(VLOOKUP($J30,医療機関データ!$A:$U,R$7,FALSE)="","",VLOOKUP($J30,医療機関データ!$A:$U,R$7,FALSE))</f>
        <v>#N/A</v>
      </c>
      <c r="S30" s="76" t="e">
        <f>IF(VLOOKUP($J30,医療機関データ!$A:$U,S$7,FALSE)="","",VLOOKUP($J30,医療機関データ!$A:$U,S$7,FALSE))</f>
        <v>#N/A</v>
      </c>
      <c r="T30" s="76" t="e">
        <f>IF(VLOOKUP($J30,医療機関データ!$A:$U,T$7,FALSE)="","",VLOOKUP($J30,医療機関データ!$A:$U,T$7,FALSE))</f>
        <v>#N/A</v>
      </c>
      <c r="U30" s="76" t="e">
        <f>IF(VLOOKUP($J30,医療機関データ!$A:$U,U$7,FALSE)="","",VLOOKUP($J30,医療機関データ!$A:$U,U$7,FALSE))</f>
        <v>#N/A</v>
      </c>
      <c r="V30" s="76" t="e">
        <f>IF(VLOOKUP($J30,医療機関データ!$A:$U,V$7,FALSE)="","",VLOOKUP($J30,医療機関データ!$A:$U,V$7,FALSE))</f>
        <v>#N/A</v>
      </c>
      <c r="W30" s="76" t="e">
        <f>IF(VLOOKUP($J30,医療機関データ!$A:$U,W$7,FALSE)="","",VLOOKUP($J30,医療機関データ!$A:$U,W$7,FALSE))</f>
        <v>#N/A</v>
      </c>
      <c r="X30" s="76" t="e">
        <f>IF(VLOOKUP($J30,医療機関データ!$A:$U,X$7,FALSE)="","",VLOOKUP($J30,医療機関データ!$A:$U,X$7,FALSE))</f>
        <v>#N/A</v>
      </c>
      <c r="Y30" s="76" t="e">
        <f>IF(VLOOKUP($J30,医療機関データ!$A:$U,Y$7,FALSE)="","",VLOOKUP($J30,医療機関データ!$A:$U,Y$7,FALSE))</f>
        <v>#N/A</v>
      </c>
      <c r="Z30" s="76" t="e">
        <f>IF(VLOOKUP($J30,医療機関データ!$A:$U,Z$7,FALSE)="","",VLOOKUP($J30,医療機関データ!$A:$U,Z$7,FALSE))</f>
        <v>#N/A</v>
      </c>
      <c r="AA30" s="76" t="e">
        <f>IF(VLOOKUP($J30,医療機関データ!$A:$U,AA$7,FALSE)="","",VLOOKUP($J30,医療機関データ!$A:$U,AA$7,FALSE))</f>
        <v>#N/A</v>
      </c>
      <c r="AB30" s="76" t="e">
        <f>IF(VLOOKUP($J30,医療機関データ!$A:$U,AB$7,FALSE)="","",VLOOKUP($J30,医療機関データ!$A:$U,AB$7,FALSE))</f>
        <v>#N/A</v>
      </c>
      <c r="AC30" s="76" t="e">
        <f>IF(VLOOKUP($J30,医療機関データ!$A:$U,AC$7,FALSE)="","",VLOOKUP($J30,医療機関データ!$A:$U,AC$7,FALSE))</f>
        <v>#N/A</v>
      </c>
      <c r="AD30" s="76" t="e">
        <f>IF(VLOOKUP($J30,医療機関データ!$A:$U,AD$7,FALSE)="","",VLOOKUP($J30,医療機関データ!$A:$U,AD$7,FALSE))</f>
        <v>#N/A</v>
      </c>
      <c r="AE30" s="76" t="e">
        <f>IF(VLOOKUP($J30,医療機関データ!$A:$U,AE$7,FALSE)="","",VLOOKUP($J30,医療機関データ!$A:$U,AE$7,FALSE))</f>
        <v>#N/A</v>
      </c>
      <c r="AF30" s="76" t="e">
        <f>IF(VLOOKUP($J30,医療機関データ!$A:$U,AF$7,FALSE)="","",VLOOKUP($J30,医療機関データ!$A:$U,AF$7,FALSE))</f>
        <v>#N/A</v>
      </c>
      <c r="AG30" s="76" t="e">
        <f>IF(VLOOKUP($J30,医療機関データ!$A:$U,AG$7,FALSE)="","",VLOOKUP($J30,医療機関データ!$A:$U,AG$7,FALSE))</f>
        <v>#N/A</v>
      </c>
    </row>
    <row r="31" spans="1:33" ht="18" customHeight="1" x14ac:dyDescent="0.15">
      <c r="A31" s="29">
        <v>24</v>
      </c>
      <c r="B31" s="33"/>
      <c r="C31" s="27"/>
      <c r="D31" s="67"/>
      <c r="E31" s="27"/>
      <c r="F31" s="27"/>
      <c r="G31" s="28"/>
      <c r="H31" s="84"/>
      <c r="I31" s="84"/>
      <c r="J31" s="81"/>
      <c r="K31" s="78"/>
      <c r="L31" s="9" t="str">
        <f>IF(C31="","",VLOOKUP(J31,医療機関データ!$A:$B,2,FALSE))</f>
        <v/>
      </c>
      <c r="M31" s="10" t="str">
        <f>IF(C31="","",IF(AND(OR(F31=1,F31="男"),OR(I31=1,I31=2)),"男性です",IF(AND(OR(F31=2,F31="女"),AND(I31&lt;&gt;1,I31&lt;&gt;2,I31&lt;&gt;3)),"無効です",IF(AND(I31=2,VLOOKUP(J31,医療機関データ!$A:$D,4,FALSE)="×"),"医師採取不可",""))))</f>
        <v/>
      </c>
      <c r="N31" s="10" t="str">
        <f t="shared" si="0"/>
        <v/>
      </c>
      <c r="O31" s="10" t="str">
        <f t="shared" si="1"/>
        <v/>
      </c>
      <c r="P31" s="10" t="str">
        <f t="shared" si="2"/>
        <v/>
      </c>
      <c r="Q31" s="76" t="e">
        <f>IF(VLOOKUP($J31,医療機関データ!$A:$U,Q$7,FALSE)="","",VLOOKUP($J31,医療機関データ!$A:$U,Q$7,FALSE))</f>
        <v>#N/A</v>
      </c>
      <c r="R31" s="76" t="e">
        <f>IF(VLOOKUP($J31,医療機関データ!$A:$U,R$7,FALSE)="","",VLOOKUP($J31,医療機関データ!$A:$U,R$7,FALSE))</f>
        <v>#N/A</v>
      </c>
      <c r="S31" s="76" t="e">
        <f>IF(VLOOKUP($J31,医療機関データ!$A:$U,S$7,FALSE)="","",VLOOKUP($J31,医療機関データ!$A:$U,S$7,FALSE))</f>
        <v>#N/A</v>
      </c>
      <c r="T31" s="76" t="e">
        <f>IF(VLOOKUP($J31,医療機関データ!$A:$U,T$7,FALSE)="","",VLOOKUP($J31,医療機関データ!$A:$U,T$7,FALSE))</f>
        <v>#N/A</v>
      </c>
      <c r="U31" s="76" t="e">
        <f>IF(VLOOKUP($J31,医療機関データ!$A:$U,U$7,FALSE)="","",VLOOKUP($J31,医療機関データ!$A:$U,U$7,FALSE))</f>
        <v>#N/A</v>
      </c>
      <c r="V31" s="76" t="e">
        <f>IF(VLOOKUP($J31,医療機関データ!$A:$U,V$7,FALSE)="","",VLOOKUP($J31,医療機関データ!$A:$U,V$7,FALSE))</f>
        <v>#N/A</v>
      </c>
      <c r="W31" s="76" t="e">
        <f>IF(VLOOKUP($J31,医療機関データ!$A:$U,W$7,FALSE)="","",VLOOKUP($J31,医療機関データ!$A:$U,W$7,FALSE))</f>
        <v>#N/A</v>
      </c>
      <c r="X31" s="76" t="e">
        <f>IF(VLOOKUP($J31,医療機関データ!$A:$U,X$7,FALSE)="","",VLOOKUP($J31,医療機関データ!$A:$U,X$7,FALSE))</f>
        <v>#N/A</v>
      </c>
      <c r="Y31" s="76" t="e">
        <f>IF(VLOOKUP($J31,医療機関データ!$A:$U,Y$7,FALSE)="","",VLOOKUP($J31,医療機関データ!$A:$U,Y$7,FALSE))</f>
        <v>#N/A</v>
      </c>
      <c r="Z31" s="76" t="e">
        <f>IF(VLOOKUP($J31,医療機関データ!$A:$U,Z$7,FALSE)="","",VLOOKUP($J31,医療機関データ!$A:$U,Z$7,FALSE))</f>
        <v>#N/A</v>
      </c>
      <c r="AA31" s="76" t="e">
        <f>IF(VLOOKUP($J31,医療機関データ!$A:$U,AA$7,FALSE)="","",VLOOKUP($J31,医療機関データ!$A:$U,AA$7,FALSE))</f>
        <v>#N/A</v>
      </c>
      <c r="AB31" s="76" t="e">
        <f>IF(VLOOKUP($J31,医療機関データ!$A:$U,AB$7,FALSE)="","",VLOOKUP($J31,医療機関データ!$A:$U,AB$7,FALSE))</f>
        <v>#N/A</v>
      </c>
      <c r="AC31" s="76" t="e">
        <f>IF(VLOOKUP($J31,医療機関データ!$A:$U,AC$7,FALSE)="","",VLOOKUP($J31,医療機関データ!$A:$U,AC$7,FALSE))</f>
        <v>#N/A</v>
      </c>
      <c r="AD31" s="76" t="e">
        <f>IF(VLOOKUP($J31,医療機関データ!$A:$U,AD$7,FALSE)="","",VLOOKUP($J31,医療機関データ!$A:$U,AD$7,FALSE))</f>
        <v>#N/A</v>
      </c>
      <c r="AE31" s="76" t="e">
        <f>IF(VLOOKUP($J31,医療機関データ!$A:$U,AE$7,FALSE)="","",VLOOKUP($J31,医療機関データ!$A:$U,AE$7,FALSE))</f>
        <v>#N/A</v>
      </c>
      <c r="AF31" s="76" t="e">
        <f>IF(VLOOKUP($J31,医療機関データ!$A:$U,AF$7,FALSE)="","",VLOOKUP($J31,医療機関データ!$A:$U,AF$7,FALSE))</f>
        <v>#N/A</v>
      </c>
      <c r="AG31" s="76" t="e">
        <f>IF(VLOOKUP($J31,医療機関データ!$A:$U,AG$7,FALSE)="","",VLOOKUP($J31,医療機関データ!$A:$U,AG$7,FALSE))</f>
        <v>#N/A</v>
      </c>
    </row>
    <row r="32" spans="1:33" ht="18" customHeight="1" x14ac:dyDescent="0.15">
      <c r="A32" s="29">
        <v>25</v>
      </c>
      <c r="B32" s="33"/>
      <c r="C32" s="27"/>
      <c r="D32" s="27"/>
      <c r="E32" s="27"/>
      <c r="F32" s="27"/>
      <c r="G32" s="28"/>
      <c r="H32" s="84"/>
      <c r="I32" s="84"/>
      <c r="J32" s="81"/>
      <c r="K32" s="78"/>
      <c r="L32" s="9" t="str">
        <f>IF(C32="","",VLOOKUP(J32,医療機関データ!$A:$B,2,FALSE))</f>
        <v/>
      </c>
      <c r="M32" s="10" t="str">
        <f>IF(C32="","",IF(AND(OR(F32=1,F32="男"),OR(I32=1,I32=2)),"男性です",IF(AND(OR(F32=2,F32="女"),AND(I32&lt;&gt;1,I32&lt;&gt;2,I32&lt;&gt;3)),"無効です",IF(AND(I32=2,VLOOKUP(J32,医療機関データ!$A:$D,4,FALSE)="×"),"医師採取不可",""))))</f>
        <v/>
      </c>
      <c r="N32" s="10" t="str">
        <f t="shared" si="0"/>
        <v/>
      </c>
      <c r="O32" s="10" t="str">
        <f t="shared" si="1"/>
        <v/>
      </c>
      <c r="P32" s="10" t="str">
        <f t="shared" si="2"/>
        <v/>
      </c>
      <c r="Q32" s="76" t="e">
        <f>IF(VLOOKUP($J32,医療機関データ!$A:$U,Q$7,FALSE)="","",VLOOKUP($J32,医療機関データ!$A:$U,Q$7,FALSE))</f>
        <v>#N/A</v>
      </c>
      <c r="R32" s="76" t="e">
        <f>IF(VLOOKUP($J32,医療機関データ!$A:$U,R$7,FALSE)="","",VLOOKUP($J32,医療機関データ!$A:$U,R$7,FALSE))</f>
        <v>#N/A</v>
      </c>
      <c r="S32" s="76" t="e">
        <f>IF(VLOOKUP($J32,医療機関データ!$A:$U,S$7,FALSE)="","",VLOOKUP($J32,医療機関データ!$A:$U,S$7,FALSE))</f>
        <v>#N/A</v>
      </c>
      <c r="T32" s="76" t="e">
        <f>IF(VLOOKUP($J32,医療機関データ!$A:$U,T$7,FALSE)="","",VLOOKUP($J32,医療機関データ!$A:$U,T$7,FALSE))</f>
        <v>#N/A</v>
      </c>
      <c r="U32" s="76" t="e">
        <f>IF(VLOOKUP($J32,医療機関データ!$A:$U,U$7,FALSE)="","",VLOOKUP($J32,医療機関データ!$A:$U,U$7,FALSE))</f>
        <v>#N/A</v>
      </c>
      <c r="V32" s="76" t="e">
        <f>IF(VLOOKUP($J32,医療機関データ!$A:$U,V$7,FALSE)="","",VLOOKUP($J32,医療機関データ!$A:$U,V$7,FALSE))</f>
        <v>#N/A</v>
      </c>
      <c r="W32" s="76" t="e">
        <f>IF(VLOOKUP($J32,医療機関データ!$A:$U,W$7,FALSE)="","",VLOOKUP($J32,医療機関データ!$A:$U,W$7,FALSE))</f>
        <v>#N/A</v>
      </c>
      <c r="X32" s="76" t="e">
        <f>IF(VLOOKUP($J32,医療機関データ!$A:$U,X$7,FALSE)="","",VLOOKUP($J32,医療機関データ!$A:$U,X$7,FALSE))</f>
        <v>#N/A</v>
      </c>
      <c r="Y32" s="76" t="e">
        <f>IF(VLOOKUP($J32,医療機関データ!$A:$U,Y$7,FALSE)="","",VLOOKUP($J32,医療機関データ!$A:$U,Y$7,FALSE))</f>
        <v>#N/A</v>
      </c>
      <c r="Z32" s="76" t="e">
        <f>IF(VLOOKUP($J32,医療機関データ!$A:$U,Z$7,FALSE)="","",VLOOKUP($J32,医療機関データ!$A:$U,Z$7,FALSE))</f>
        <v>#N/A</v>
      </c>
      <c r="AA32" s="76" t="e">
        <f>IF(VLOOKUP($J32,医療機関データ!$A:$U,AA$7,FALSE)="","",VLOOKUP($J32,医療機関データ!$A:$U,AA$7,FALSE))</f>
        <v>#N/A</v>
      </c>
      <c r="AB32" s="76" t="e">
        <f>IF(VLOOKUP($J32,医療機関データ!$A:$U,AB$7,FALSE)="","",VLOOKUP($J32,医療機関データ!$A:$U,AB$7,FALSE))</f>
        <v>#N/A</v>
      </c>
      <c r="AC32" s="76" t="e">
        <f>IF(VLOOKUP($J32,医療機関データ!$A:$U,AC$7,FALSE)="","",VLOOKUP($J32,医療機関データ!$A:$U,AC$7,FALSE))</f>
        <v>#N/A</v>
      </c>
      <c r="AD32" s="76" t="e">
        <f>IF(VLOOKUP($J32,医療機関データ!$A:$U,AD$7,FALSE)="","",VLOOKUP($J32,医療機関データ!$A:$U,AD$7,FALSE))</f>
        <v>#N/A</v>
      </c>
      <c r="AE32" s="76" t="e">
        <f>IF(VLOOKUP($J32,医療機関データ!$A:$U,AE$7,FALSE)="","",VLOOKUP($J32,医療機関データ!$A:$U,AE$7,FALSE))</f>
        <v>#N/A</v>
      </c>
      <c r="AF32" s="76" t="e">
        <f>IF(VLOOKUP($J32,医療機関データ!$A:$U,AF$7,FALSE)="","",VLOOKUP($J32,医療機関データ!$A:$U,AF$7,FALSE))</f>
        <v>#N/A</v>
      </c>
      <c r="AG32" s="76" t="e">
        <f>IF(VLOOKUP($J32,医療機関データ!$A:$U,AG$7,FALSE)="","",VLOOKUP($J32,医療機関データ!$A:$U,AG$7,FALSE))</f>
        <v>#N/A</v>
      </c>
    </row>
    <row r="33" spans="1:33" ht="18" customHeight="1" x14ac:dyDescent="0.15">
      <c r="A33" s="29">
        <v>26</v>
      </c>
      <c r="B33" s="33"/>
      <c r="C33" s="27"/>
      <c r="D33" s="27"/>
      <c r="E33" s="27"/>
      <c r="F33" s="27"/>
      <c r="G33" s="28"/>
      <c r="H33" s="84"/>
      <c r="I33" s="84"/>
      <c r="J33" s="81"/>
      <c r="K33" s="78"/>
      <c r="L33" s="9" t="str">
        <f>IF(C33="","",VLOOKUP(J33,医療機関データ!$A:$B,2,FALSE))</f>
        <v/>
      </c>
      <c r="M33" s="10" t="str">
        <f>IF(C33="","",IF(AND(OR(F33=1,F33="男"),OR(I33=1,I33=2)),"男性です",IF(AND(OR(F33=2,F33="女"),AND(I33&lt;&gt;1,I33&lt;&gt;2,I33&lt;&gt;3)),"無効です",IF(AND(I33=2,VLOOKUP(J33,医療機関データ!$A:$D,4,FALSE)="×"),"医師採取不可",""))))</f>
        <v/>
      </c>
      <c r="N33" s="10" t="str">
        <f t="shared" si="0"/>
        <v/>
      </c>
      <c r="O33" s="10" t="str">
        <f t="shared" si="1"/>
        <v/>
      </c>
      <c r="P33" s="10" t="str">
        <f t="shared" si="2"/>
        <v/>
      </c>
      <c r="Q33" s="76" t="e">
        <f>IF(VLOOKUP($J33,医療機関データ!$A:$U,Q$7,FALSE)="","",VLOOKUP($J33,医療機関データ!$A:$U,Q$7,FALSE))</f>
        <v>#N/A</v>
      </c>
      <c r="R33" s="76" t="e">
        <f>IF(VLOOKUP($J33,医療機関データ!$A:$U,R$7,FALSE)="","",VLOOKUP($J33,医療機関データ!$A:$U,R$7,FALSE))</f>
        <v>#N/A</v>
      </c>
      <c r="S33" s="76" t="e">
        <f>IF(VLOOKUP($J33,医療機関データ!$A:$U,S$7,FALSE)="","",VLOOKUP($J33,医療機関データ!$A:$U,S$7,FALSE))</f>
        <v>#N/A</v>
      </c>
      <c r="T33" s="76" t="e">
        <f>IF(VLOOKUP($J33,医療機関データ!$A:$U,T$7,FALSE)="","",VLOOKUP($J33,医療機関データ!$A:$U,T$7,FALSE))</f>
        <v>#N/A</v>
      </c>
      <c r="U33" s="76" t="e">
        <f>IF(VLOOKUP($J33,医療機関データ!$A:$U,U$7,FALSE)="","",VLOOKUP($J33,医療機関データ!$A:$U,U$7,FALSE))</f>
        <v>#N/A</v>
      </c>
      <c r="V33" s="76" t="e">
        <f>IF(VLOOKUP($J33,医療機関データ!$A:$U,V$7,FALSE)="","",VLOOKUP($J33,医療機関データ!$A:$U,V$7,FALSE))</f>
        <v>#N/A</v>
      </c>
      <c r="W33" s="76" t="e">
        <f>IF(VLOOKUP($J33,医療機関データ!$A:$U,W$7,FALSE)="","",VLOOKUP($J33,医療機関データ!$A:$U,W$7,FALSE))</f>
        <v>#N/A</v>
      </c>
      <c r="X33" s="76" t="e">
        <f>IF(VLOOKUP($J33,医療機関データ!$A:$U,X$7,FALSE)="","",VLOOKUP($J33,医療機関データ!$A:$U,X$7,FALSE))</f>
        <v>#N/A</v>
      </c>
      <c r="Y33" s="76" t="e">
        <f>IF(VLOOKUP($J33,医療機関データ!$A:$U,Y$7,FALSE)="","",VLOOKUP($J33,医療機関データ!$A:$U,Y$7,FALSE))</f>
        <v>#N/A</v>
      </c>
      <c r="Z33" s="76" t="e">
        <f>IF(VLOOKUP($J33,医療機関データ!$A:$U,Z$7,FALSE)="","",VLOOKUP($J33,医療機関データ!$A:$U,Z$7,FALSE))</f>
        <v>#N/A</v>
      </c>
      <c r="AA33" s="76" t="e">
        <f>IF(VLOOKUP($J33,医療機関データ!$A:$U,AA$7,FALSE)="","",VLOOKUP($J33,医療機関データ!$A:$U,AA$7,FALSE))</f>
        <v>#N/A</v>
      </c>
      <c r="AB33" s="76" t="e">
        <f>IF(VLOOKUP($J33,医療機関データ!$A:$U,AB$7,FALSE)="","",VLOOKUP($J33,医療機関データ!$A:$U,AB$7,FALSE))</f>
        <v>#N/A</v>
      </c>
      <c r="AC33" s="76" t="e">
        <f>IF(VLOOKUP($J33,医療機関データ!$A:$U,AC$7,FALSE)="","",VLOOKUP($J33,医療機関データ!$A:$U,AC$7,FALSE))</f>
        <v>#N/A</v>
      </c>
      <c r="AD33" s="76" t="e">
        <f>IF(VLOOKUP($J33,医療機関データ!$A:$U,AD$7,FALSE)="","",VLOOKUP($J33,医療機関データ!$A:$U,AD$7,FALSE))</f>
        <v>#N/A</v>
      </c>
      <c r="AE33" s="76" t="e">
        <f>IF(VLOOKUP($J33,医療機関データ!$A:$U,AE$7,FALSE)="","",VLOOKUP($J33,医療機関データ!$A:$U,AE$7,FALSE))</f>
        <v>#N/A</v>
      </c>
      <c r="AF33" s="76" t="e">
        <f>IF(VLOOKUP($J33,医療機関データ!$A:$U,AF$7,FALSE)="","",VLOOKUP($J33,医療機関データ!$A:$U,AF$7,FALSE))</f>
        <v>#N/A</v>
      </c>
      <c r="AG33" s="76" t="e">
        <f>IF(VLOOKUP($J33,医療機関データ!$A:$U,AG$7,FALSE)="","",VLOOKUP($J33,医療機関データ!$A:$U,AG$7,FALSE))</f>
        <v>#N/A</v>
      </c>
    </row>
    <row r="34" spans="1:33" ht="18" customHeight="1" x14ac:dyDescent="0.15">
      <c r="A34" s="29">
        <v>27</v>
      </c>
      <c r="B34" s="33"/>
      <c r="C34" s="27"/>
      <c r="D34" s="67"/>
      <c r="E34" s="27"/>
      <c r="F34" s="27"/>
      <c r="G34" s="28"/>
      <c r="H34" s="84"/>
      <c r="I34" s="84"/>
      <c r="J34" s="81"/>
      <c r="K34" s="78"/>
      <c r="L34" s="9" t="str">
        <f>IF(C34="","",VLOOKUP(J34,医療機関データ!$A:$B,2,FALSE))</f>
        <v/>
      </c>
      <c r="M34" s="10" t="str">
        <f>IF(C34="","",IF(AND(OR(F34=1,F34="男"),OR(I34=1,I34=2)),"男性です",IF(AND(OR(F34=2,F34="女"),AND(I34&lt;&gt;1,I34&lt;&gt;2,I34&lt;&gt;3)),"無効です",IF(AND(I34=2,VLOOKUP(J34,医療機関データ!$A:$D,4,FALSE)="×"),"医師採取不可",""))))</f>
        <v/>
      </c>
      <c r="N34" s="10" t="str">
        <f t="shared" si="0"/>
        <v/>
      </c>
      <c r="O34" s="10" t="str">
        <f t="shared" si="1"/>
        <v/>
      </c>
      <c r="P34" s="10" t="str">
        <f t="shared" si="2"/>
        <v/>
      </c>
      <c r="Q34" s="76" t="e">
        <f>IF(VLOOKUP($J34,医療機関データ!$A:$U,Q$7,FALSE)="","",VLOOKUP($J34,医療機関データ!$A:$U,Q$7,FALSE))</f>
        <v>#N/A</v>
      </c>
      <c r="R34" s="76" t="e">
        <f>IF(VLOOKUP($J34,医療機関データ!$A:$U,R$7,FALSE)="","",VLOOKUP($J34,医療機関データ!$A:$U,R$7,FALSE))</f>
        <v>#N/A</v>
      </c>
      <c r="S34" s="76" t="e">
        <f>IF(VLOOKUP($J34,医療機関データ!$A:$U,S$7,FALSE)="","",VLOOKUP($J34,医療機関データ!$A:$U,S$7,FALSE))</f>
        <v>#N/A</v>
      </c>
      <c r="T34" s="76" t="e">
        <f>IF(VLOOKUP($J34,医療機関データ!$A:$U,T$7,FALSE)="","",VLOOKUP($J34,医療機関データ!$A:$U,T$7,FALSE))</f>
        <v>#N/A</v>
      </c>
      <c r="U34" s="76" t="e">
        <f>IF(VLOOKUP($J34,医療機関データ!$A:$U,U$7,FALSE)="","",VLOOKUP($J34,医療機関データ!$A:$U,U$7,FALSE))</f>
        <v>#N/A</v>
      </c>
      <c r="V34" s="76" t="e">
        <f>IF(VLOOKUP($J34,医療機関データ!$A:$U,V$7,FALSE)="","",VLOOKUP($J34,医療機関データ!$A:$U,V$7,FALSE))</f>
        <v>#N/A</v>
      </c>
      <c r="W34" s="76" t="e">
        <f>IF(VLOOKUP($J34,医療機関データ!$A:$U,W$7,FALSE)="","",VLOOKUP($J34,医療機関データ!$A:$U,W$7,FALSE))</f>
        <v>#N/A</v>
      </c>
      <c r="X34" s="76" t="e">
        <f>IF(VLOOKUP($J34,医療機関データ!$A:$U,X$7,FALSE)="","",VLOOKUP($J34,医療機関データ!$A:$U,X$7,FALSE))</f>
        <v>#N/A</v>
      </c>
      <c r="Y34" s="76" t="e">
        <f>IF(VLOOKUP($J34,医療機関データ!$A:$U,Y$7,FALSE)="","",VLOOKUP($J34,医療機関データ!$A:$U,Y$7,FALSE))</f>
        <v>#N/A</v>
      </c>
      <c r="Z34" s="76" t="e">
        <f>IF(VLOOKUP($J34,医療機関データ!$A:$U,Z$7,FALSE)="","",VLOOKUP($J34,医療機関データ!$A:$U,Z$7,FALSE))</f>
        <v>#N/A</v>
      </c>
      <c r="AA34" s="76" t="e">
        <f>IF(VLOOKUP($J34,医療機関データ!$A:$U,AA$7,FALSE)="","",VLOOKUP($J34,医療機関データ!$A:$U,AA$7,FALSE))</f>
        <v>#N/A</v>
      </c>
      <c r="AB34" s="76" t="e">
        <f>IF(VLOOKUP($J34,医療機関データ!$A:$U,AB$7,FALSE)="","",VLOOKUP($J34,医療機関データ!$A:$U,AB$7,FALSE))</f>
        <v>#N/A</v>
      </c>
      <c r="AC34" s="76" t="e">
        <f>IF(VLOOKUP($J34,医療機関データ!$A:$U,AC$7,FALSE)="","",VLOOKUP($J34,医療機関データ!$A:$U,AC$7,FALSE))</f>
        <v>#N/A</v>
      </c>
      <c r="AD34" s="76" t="e">
        <f>IF(VLOOKUP($J34,医療機関データ!$A:$U,AD$7,FALSE)="","",VLOOKUP($J34,医療機関データ!$A:$U,AD$7,FALSE))</f>
        <v>#N/A</v>
      </c>
      <c r="AE34" s="76" t="e">
        <f>IF(VLOOKUP($J34,医療機関データ!$A:$U,AE$7,FALSE)="","",VLOOKUP($J34,医療機関データ!$A:$U,AE$7,FALSE))</f>
        <v>#N/A</v>
      </c>
      <c r="AF34" s="76" t="e">
        <f>IF(VLOOKUP($J34,医療機関データ!$A:$U,AF$7,FALSE)="","",VLOOKUP($J34,医療機関データ!$A:$U,AF$7,FALSE))</f>
        <v>#N/A</v>
      </c>
      <c r="AG34" s="76" t="e">
        <f>IF(VLOOKUP($J34,医療機関データ!$A:$U,AG$7,FALSE)="","",VLOOKUP($J34,医療機関データ!$A:$U,AG$7,FALSE))</f>
        <v>#N/A</v>
      </c>
    </row>
    <row r="35" spans="1:33" ht="18" customHeight="1" x14ac:dyDescent="0.15">
      <c r="A35" s="29">
        <v>28</v>
      </c>
      <c r="B35" s="33"/>
      <c r="C35" s="27"/>
      <c r="D35" s="27"/>
      <c r="E35" s="27"/>
      <c r="F35" s="27"/>
      <c r="G35" s="28"/>
      <c r="H35" s="84"/>
      <c r="I35" s="84"/>
      <c r="J35" s="81"/>
      <c r="K35" s="78"/>
      <c r="L35" s="9" t="str">
        <f>IF(C35="","",VLOOKUP(J35,医療機関データ!$A:$B,2,FALSE))</f>
        <v/>
      </c>
      <c r="M35" s="10" t="str">
        <f>IF(C35="","",IF(AND(OR(F35=1,F35="男"),OR(I35=1,I35=2)),"男性です",IF(AND(OR(F35=2,F35="女"),AND(I35&lt;&gt;1,I35&lt;&gt;2,I35&lt;&gt;3)),"無効です",IF(AND(I35=2,VLOOKUP(J35,医療機関データ!$A:$D,4,FALSE)="×"),"医師採取不可",""))))</f>
        <v/>
      </c>
      <c r="N35" s="10" t="str">
        <f t="shared" si="0"/>
        <v/>
      </c>
      <c r="O35" s="10" t="str">
        <f t="shared" si="1"/>
        <v/>
      </c>
      <c r="P35" s="10" t="str">
        <f t="shared" si="2"/>
        <v/>
      </c>
      <c r="Q35" s="76" t="e">
        <f>IF(VLOOKUP($J35,医療機関データ!$A:$U,Q$7,FALSE)="","",VLOOKUP($J35,医療機関データ!$A:$U,Q$7,FALSE))</f>
        <v>#N/A</v>
      </c>
      <c r="R35" s="76" t="e">
        <f>IF(VLOOKUP($J35,医療機関データ!$A:$U,R$7,FALSE)="","",VLOOKUP($J35,医療機関データ!$A:$U,R$7,FALSE))</f>
        <v>#N/A</v>
      </c>
      <c r="S35" s="76" t="e">
        <f>IF(VLOOKUP($J35,医療機関データ!$A:$U,S$7,FALSE)="","",VLOOKUP($J35,医療機関データ!$A:$U,S$7,FALSE))</f>
        <v>#N/A</v>
      </c>
      <c r="T35" s="76" t="e">
        <f>IF(VLOOKUP($J35,医療機関データ!$A:$U,T$7,FALSE)="","",VLOOKUP($J35,医療機関データ!$A:$U,T$7,FALSE))</f>
        <v>#N/A</v>
      </c>
      <c r="U35" s="76" t="e">
        <f>IF(VLOOKUP($J35,医療機関データ!$A:$U,U$7,FALSE)="","",VLOOKUP($J35,医療機関データ!$A:$U,U$7,FALSE))</f>
        <v>#N/A</v>
      </c>
      <c r="V35" s="76" t="e">
        <f>IF(VLOOKUP($J35,医療機関データ!$A:$U,V$7,FALSE)="","",VLOOKUP($J35,医療機関データ!$A:$U,V$7,FALSE))</f>
        <v>#N/A</v>
      </c>
      <c r="W35" s="76" t="e">
        <f>IF(VLOOKUP($J35,医療機関データ!$A:$U,W$7,FALSE)="","",VLOOKUP($J35,医療機関データ!$A:$U,W$7,FALSE))</f>
        <v>#N/A</v>
      </c>
      <c r="X35" s="76" t="e">
        <f>IF(VLOOKUP($J35,医療機関データ!$A:$U,X$7,FALSE)="","",VLOOKUP($J35,医療機関データ!$A:$U,X$7,FALSE))</f>
        <v>#N/A</v>
      </c>
      <c r="Y35" s="76" t="e">
        <f>IF(VLOOKUP($J35,医療機関データ!$A:$U,Y$7,FALSE)="","",VLOOKUP($J35,医療機関データ!$A:$U,Y$7,FALSE))</f>
        <v>#N/A</v>
      </c>
      <c r="Z35" s="76" t="e">
        <f>IF(VLOOKUP($J35,医療機関データ!$A:$U,Z$7,FALSE)="","",VLOOKUP($J35,医療機関データ!$A:$U,Z$7,FALSE))</f>
        <v>#N/A</v>
      </c>
      <c r="AA35" s="76" t="e">
        <f>IF(VLOOKUP($J35,医療機関データ!$A:$U,AA$7,FALSE)="","",VLOOKUP($J35,医療機関データ!$A:$U,AA$7,FALSE))</f>
        <v>#N/A</v>
      </c>
      <c r="AB35" s="76" t="e">
        <f>IF(VLOOKUP($J35,医療機関データ!$A:$U,AB$7,FALSE)="","",VLOOKUP($J35,医療機関データ!$A:$U,AB$7,FALSE))</f>
        <v>#N/A</v>
      </c>
      <c r="AC35" s="76" t="e">
        <f>IF(VLOOKUP($J35,医療機関データ!$A:$U,AC$7,FALSE)="","",VLOOKUP($J35,医療機関データ!$A:$U,AC$7,FALSE))</f>
        <v>#N/A</v>
      </c>
      <c r="AD35" s="76" t="e">
        <f>IF(VLOOKUP($J35,医療機関データ!$A:$U,AD$7,FALSE)="","",VLOOKUP($J35,医療機関データ!$A:$U,AD$7,FALSE))</f>
        <v>#N/A</v>
      </c>
      <c r="AE35" s="76" t="e">
        <f>IF(VLOOKUP($J35,医療機関データ!$A:$U,AE$7,FALSE)="","",VLOOKUP($J35,医療機関データ!$A:$U,AE$7,FALSE))</f>
        <v>#N/A</v>
      </c>
      <c r="AF35" s="76" t="e">
        <f>IF(VLOOKUP($J35,医療機関データ!$A:$U,AF$7,FALSE)="","",VLOOKUP($J35,医療機関データ!$A:$U,AF$7,FALSE))</f>
        <v>#N/A</v>
      </c>
      <c r="AG35" s="76" t="e">
        <f>IF(VLOOKUP($J35,医療機関データ!$A:$U,AG$7,FALSE)="","",VLOOKUP($J35,医療機関データ!$A:$U,AG$7,FALSE))</f>
        <v>#N/A</v>
      </c>
    </row>
    <row r="36" spans="1:33" ht="18" customHeight="1" x14ac:dyDescent="0.15">
      <c r="A36" s="29">
        <v>29</v>
      </c>
      <c r="B36" s="33"/>
      <c r="C36" s="27"/>
      <c r="D36" s="27"/>
      <c r="E36" s="27"/>
      <c r="F36" s="27"/>
      <c r="G36" s="28"/>
      <c r="H36" s="84"/>
      <c r="I36" s="84"/>
      <c r="J36" s="81"/>
      <c r="K36" s="78"/>
      <c r="L36" s="9" t="str">
        <f>IF(C36="","",VLOOKUP(J36,医療機関データ!$A:$B,2,FALSE))</f>
        <v/>
      </c>
      <c r="M36" s="10" t="str">
        <f>IF(C36="","",IF(AND(OR(F36=1,F36="男"),OR(I36=1,I36=2)),"男性です",IF(AND(OR(F36=2,F36="女"),AND(I36&lt;&gt;1,I36&lt;&gt;2,I36&lt;&gt;3)),"無効です",IF(AND(I36=2,VLOOKUP(J36,医療機関データ!$A:$D,4,FALSE)="×"),"医師採取不可",""))))</f>
        <v/>
      </c>
      <c r="N36" s="10" t="str">
        <f t="shared" si="0"/>
        <v/>
      </c>
      <c r="O36" s="10" t="str">
        <f t="shared" si="1"/>
        <v/>
      </c>
      <c r="P36" s="10" t="str">
        <f t="shared" si="2"/>
        <v/>
      </c>
      <c r="Q36" s="76" t="e">
        <f>IF(VLOOKUP($J36,医療機関データ!$A:$U,Q$7,FALSE)="","",VLOOKUP($J36,医療機関データ!$A:$U,Q$7,FALSE))</f>
        <v>#N/A</v>
      </c>
      <c r="R36" s="76" t="e">
        <f>IF(VLOOKUP($J36,医療機関データ!$A:$U,R$7,FALSE)="","",VLOOKUP($J36,医療機関データ!$A:$U,R$7,FALSE))</f>
        <v>#N/A</v>
      </c>
      <c r="S36" s="76" t="e">
        <f>IF(VLOOKUP($J36,医療機関データ!$A:$U,S$7,FALSE)="","",VLOOKUP($J36,医療機関データ!$A:$U,S$7,FALSE))</f>
        <v>#N/A</v>
      </c>
      <c r="T36" s="76" t="e">
        <f>IF(VLOOKUP($J36,医療機関データ!$A:$U,T$7,FALSE)="","",VLOOKUP($J36,医療機関データ!$A:$U,T$7,FALSE))</f>
        <v>#N/A</v>
      </c>
      <c r="U36" s="76" t="e">
        <f>IF(VLOOKUP($J36,医療機関データ!$A:$U,U$7,FALSE)="","",VLOOKUP($J36,医療機関データ!$A:$U,U$7,FALSE))</f>
        <v>#N/A</v>
      </c>
      <c r="V36" s="76" t="e">
        <f>IF(VLOOKUP($J36,医療機関データ!$A:$U,V$7,FALSE)="","",VLOOKUP($J36,医療機関データ!$A:$U,V$7,FALSE))</f>
        <v>#N/A</v>
      </c>
      <c r="W36" s="76" t="e">
        <f>IF(VLOOKUP($J36,医療機関データ!$A:$U,W$7,FALSE)="","",VLOOKUP($J36,医療機関データ!$A:$U,W$7,FALSE))</f>
        <v>#N/A</v>
      </c>
      <c r="X36" s="76" t="e">
        <f>IF(VLOOKUP($J36,医療機関データ!$A:$U,X$7,FALSE)="","",VLOOKUP($J36,医療機関データ!$A:$U,X$7,FALSE))</f>
        <v>#N/A</v>
      </c>
      <c r="Y36" s="76" t="e">
        <f>IF(VLOOKUP($J36,医療機関データ!$A:$U,Y$7,FALSE)="","",VLOOKUP($J36,医療機関データ!$A:$U,Y$7,FALSE))</f>
        <v>#N/A</v>
      </c>
      <c r="Z36" s="76" t="e">
        <f>IF(VLOOKUP($J36,医療機関データ!$A:$U,Z$7,FALSE)="","",VLOOKUP($J36,医療機関データ!$A:$U,Z$7,FALSE))</f>
        <v>#N/A</v>
      </c>
      <c r="AA36" s="76" t="e">
        <f>IF(VLOOKUP($J36,医療機関データ!$A:$U,AA$7,FALSE)="","",VLOOKUP($J36,医療機関データ!$A:$U,AA$7,FALSE))</f>
        <v>#N/A</v>
      </c>
      <c r="AB36" s="76" t="e">
        <f>IF(VLOOKUP($J36,医療機関データ!$A:$U,AB$7,FALSE)="","",VLOOKUP($J36,医療機関データ!$A:$U,AB$7,FALSE))</f>
        <v>#N/A</v>
      </c>
      <c r="AC36" s="76" t="e">
        <f>IF(VLOOKUP($J36,医療機関データ!$A:$U,AC$7,FALSE)="","",VLOOKUP($J36,医療機関データ!$A:$U,AC$7,FALSE))</f>
        <v>#N/A</v>
      </c>
      <c r="AD36" s="76" t="e">
        <f>IF(VLOOKUP($J36,医療機関データ!$A:$U,AD$7,FALSE)="","",VLOOKUP($J36,医療機関データ!$A:$U,AD$7,FALSE))</f>
        <v>#N/A</v>
      </c>
      <c r="AE36" s="76" t="e">
        <f>IF(VLOOKUP($J36,医療機関データ!$A:$U,AE$7,FALSE)="","",VLOOKUP($J36,医療機関データ!$A:$U,AE$7,FALSE))</f>
        <v>#N/A</v>
      </c>
      <c r="AF36" s="76" t="e">
        <f>IF(VLOOKUP($J36,医療機関データ!$A:$U,AF$7,FALSE)="","",VLOOKUP($J36,医療機関データ!$A:$U,AF$7,FALSE))</f>
        <v>#N/A</v>
      </c>
      <c r="AG36" s="76" t="e">
        <f>IF(VLOOKUP($J36,医療機関データ!$A:$U,AG$7,FALSE)="","",VLOOKUP($J36,医療機関データ!$A:$U,AG$7,FALSE))</f>
        <v>#N/A</v>
      </c>
    </row>
    <row r="37" spans="1:33" ht="18" customHeight="1" x14ac:dyDescent="0.15">
      <c r="A37" s="29">
        <v>30</v>
      </c>
      <c r="B37" s="33"/>
      <c r="C37" s="27"/>
      <c r="D37" s="67"/>
      <c r="E37" s="27"/>
      <c r="F37" s="27"/>
      <c r="G37" s="28"/>
      <c r="H37" s="84"/>
      <c r="I37" s="84"/>
      <c r="J37" s="81"/>
      <c r="K37" s="78"/>
      <c r="L37" s="9" t="str">
        <f>IF(C37="","",VLOOKUP(J37,医療機関データ!$A:$B,2,FALSE))</f>
        <v/>
      </c>
      <c r="M37" s="10" t="str">
        <f>IF(C37="","",IF(AND(OR(F37=1,F37="男"),OR(I37=1,I37=2)),"男性です",IF(AND(OR(F37=2,F37="女"),AND(I37&lt;&gt;1,I37&lt;&gt;2,I37&lt;&gt;3)),"無効です",IF(AND(I37=2,VLOOKUP(J37,医療機関データ!$A:$D,4,FALSE)="×"),"医師採取不可",""))))</f>
        <v/>
      </c>
      <c r="N37" s="10" t="str">
        <f t="shared" si="0"/>
        <v/>
      </c>
      <c r="O37" s="10" t="str">
        <f t="shared" si="1"/>
        <v/>
      </c>
      <c r="P37" s="10" t="str">
        <f t="shared" si="2"/>
        <v/>
      </c>
      <c r="Q37" s="76" t="e">
        <f>IF(VLOOKUP($J37,医療機関データ!$A:$U,Q$7,FALSE)="","",VLOOKUP($J37,医療機関データ!$A:$U,Q$7,FALSE))</f>
        <v>#N/A</v>
      </c>
      <c r="R37" s="76" t="e">
        <f>IF(VLOOKUP($J37,医療機関データ!$A:$U,R$7,FALSE)="","",VLOOKUP($J37,医療機関データ!$A:$U,R$7,FALSE))</f>
        <v>#N/A</v>
      </c>
      <c r="S37" s="76" t="e">
        <f>IF(VLOOKUP($J37,医療機関データ!$A:$U,S$7,FALSE)="","",VLOOKUP($J37,医療機関データ!$A:$U,S$7,FALSE))</f>
        <v>#N/A</v>
      </c>
      <c r="T37" s="76" t="e">
        <f>IF(VLOOKUP($J37,医療機関データ!$A:$U,T$7,FALSE)="","",VLOOKUP($J37,医療機関データ!$A:$U,T$7,FALSE))</f>
        <v>#N/A</v>
      </c>
      <c r="U37" s="76" t="e">
        <f>IF(VLOOKUP($J37,医療機関データ!$A:$U,U$7,FALSE)="","",VLOOKUP($J37,医療機関データ!$A:$U,U$7,FALSE))</f>
        <v>#N/A</v>
      </c>
      <c r="V37" s="76" t="e">
        <f>IF(VLOOKUP($J37,医療機関データ!$A:$U,V$7,FALSE)="","",VLOOKUP($J37,医療機関データ!$A:$U,V$7,FALSE))</f>
        <v>#N/A</v>
      </c>
      <c r="W37" s="76" t="e">
        <f>IF(VLOOKUP($J37,医療機関データ!$A:$U,W$7,FALSE)="","",VLOOKUP($J37,医療機関データ!$A:$U,W$7,FALSE))</f>
        <v>#N/A</v>
      </c>
      <c r="X37" s="76" t="e">
        <f>IF(VLOOKUP($J37,医療機関データ!$A:$U,X$7,FALSE)="","",VLOOKUP($J37,医療機関データ!$A:$U,X$7,FALSE))</f>
        <v>#N/A</v>
      </c>
      <c r="Y37" s="76" t="e">
        <f>IF(VLOOKUP($J37,医療機関データ!$A:$U,Y$7,FALSE)="","",VLOOKUP($J37,医療機関データ!$A:$U,Y$7,FALSE))</f>
        <v>#N/A</v>
      </c>
      <c r="Z37" s="76" t="e">
        <f>IF(VLOOKUP($J37,医療機関データ!$A:$U,Z$7,FALSE)="","",VLOOKUP($J37,医療機関データ!$A:$U,Z$7,FALSE))</f>
        <v>#N/A</v>
      </c>
      <c r="AA37" s="76" t="e">
        <f>IF(VLOOKUP($J37,医療機関データ!$A:$U,AA$7,FALSE)="","",VLOOKUP($J37,医療機関データ!$A:$U,AA$7,FALSE))</f>
        <v>#N/A</v>
      </c>
      <c r="AB37" s="76" t="e">
        <f>IF(VLOOKUP($J37,医療機関データ!$A:$U,AB$7,FALSE)="","",VLOOKUP($J37,医療機関データ!$A:$U,AB$7,FALSE))</f>
        <v>#N/A</v>
      </c>
      <c r="AC37" s="76" t="e">
        <f>IF(VLOOKUP($J37,医療機関データ!$A:$U,AC$7,FALSE)="","",VLOOKUP($J37,医療機関データ!$A:$U,AC$7,FALSE))</f>
        <v>#N/A</v>
      </c>
      <c r="AD37" s="76" t="e">
        <f>IF(VLOOKUP($J37,医療機関データ!$A:$U,AD$7,FALSE)="","",VLOOKUP($J37,医療機関データ!$A:$U,AD$7,FALSE))</f>
        <v>#N/A</v>
      </c>
      <c r="AE37" s="76" t="e">
        <f>IF(VLOOKUP($J37,医療機関データ!$A:$U,AE$7,FALSE)="","",VLOOKUP($J37,医療機関データ!$A:$U,AE$7,FALSE))</f>
        <v>#N/A</v>
      </c>
      <c r="AF37" s="76" t="e">
        <f>IF(VLOOKUP($J37,医療機関データ!$A:$U,AF$7,FALSE)="","",VLOOKUP($J37,医療機関データ!$A:$U,AF$7,FALSE))</f>
        <v>#N/A</v>
      </c>
      <c r="AG37" s="76" t="e">
        <f>IF(VLOOKUP($J37,医療機関データ!$A:$U,AG$7,FALSE)="","",VLOOKUP($J37,医療機関データ!$A:$U,AG$7,FALSE))</f>
        <v>#N/A</v>
      </c>
    </row>
    <row r="38" spans="1:33" ht="18" customHeight="1" x14ac:dyDescent="0.15">
      <c r="A38" s="29">
        <v>31</v>
      </c>
      <c r="B38" s="33"/>
      <c r="C38" s="27"/>
      <c r="D38" s="27"/>
      <c r="E38" s="27"/>
      <c r="F38" s="27"/>
      <c r="G38" s="28"/>
      <c r="H38" s="84"/>
      <c r="I38" s="84"/>
      <c r="J38" s="81"/>
      <c r="K38" s="78"/>
      <c r="L38" s="9" t="str">
        <f>IF(C38="","",VLOOKUP(J38,医療機関データ!$A:$B,2,FALSE))</f>
        <v/>
      </c>
      <c r="M38" s="10" t="str">
        <f>IF(C38="","",IF(AND(OR(F38=1,F38="男"),OR(I38=1,I38=2)),"男性です",IF(AND(OR(F38=2,F38="女"),AND(I38&lt;&gt;1,I38&lt;&gt;2,I38&lt;&gt;3)),"無効です",IF(AND(I38=2,VLOOKUP(J38,医療機関データ!$A:$D,4,FALSE)="×"),"医師採取不可",""))))</f>
        <v/>
      </c>
      <c r="N38" s="10" t="str">
        <f t="shared" si="0"/>
        <v/>
      </c>
      <c r="O38" s="10" t="str">
        <f t="shared" si="1"/>
        <v/>
      </c>
      <c r="P38" s="10" t="str">
        <f t="shared" si="2"/>
        <v/>
      </c>
      <c r="Q38" s="76" t="e">
        <f>IF(VLOOKUP($J38,医療機関データ!$A:$U,Q$7,FALSE)="","",VLOOKUP($J38,医療機関データ!$A:$U,Q$7,FALSE))</f>
        <v>#N/A</v>
      </c>
      <c r="R38" s="76" t="e">
        <f>IF(VLOOKUP($J38,医療機関データ!$A:$U,R$7,FALSE)="","",VLOOKUP($J38,医療機関データ!$A:$U,R$7,FALSE))</f>
        <v>#N/A</v>
      </c>
      <c r="S38" s="76" t="e">
        <f>IF(VLOOKUP($J38,医療機関データ!$A:$U,S$7,FALSE)="","",VLOOKUP($J38,医療機関データ!$A:$U,S$7,FALSE))</f>
        <v>#N/A</v>
      </c>
      <c r="T38" s="76" t="e">
        <f>IF(VLOOKUP($J38,医療機関データ!$A:$U,T$7,FALSE)="","",VLOOKUP($J38,医療機関データ!$A:$U,T$7,FALSE))</f>
        <v>#N/A</v>
      </c>
      <c r="U38" s="76" t="e">
        <f>IF(VLOOKUP($J38,医療機関データ!$A:$U,U$7,FALSE)="","",VLOOKUP($J38,医療機関データ!$A:$U,U$7,FALSE))</f>
        <v>#N/A</v>
      </c>
      <c r="V38" s="76" t="e">
        <f>IF(VLOOKUP($J38,医療機関データ!$A:$U,V$7,FALSE)="","",VLOOKUP($J38,医療機関データ!$A:$U,V$7,FALSE))</f>
        <v>#N/A</v>
      </c>
      <c r="W38" s="76" t="e">
        <f>IF(VLOOKUP($J38,医療機関データ!$A:$U,W$7,FALSE)="","",VLOOKUP($J38,医療機関データ!$A:$U,W$7,FALSE))</f>
        <v>#N/A</v>
      </c>
      <c r="X38" s="76" t="e">
        <f>IF(VLOOKUP($J38,医療機関データ!$A:$U,X$7,FALSE)="","",VLOOKUP($J38,医療機関データ!$A:$U,X$7,FALSE))</f>
        <v>#N/A</v>
      </c>
      <c r="Y38" s="76" t="e">
        <f>IF(VLOOKUP($J38,医療機関データ!$A:$U,Y$7,FALSE)="","",VLOOKUP($J38,医療機関データ!$A:$U,Y$7,FALSE))</f>
        <v>#N/A</v>
      </c>
      <c r="Z38" s="76" t="e">
        <f>IF(VLOOKUP($J38,医療機関データ!$A:$U,Z$7,FALSE)="","",VLOOKUP($J38,医療機関データ!$A:$U,Z$7,FALSE))</f>
        <v>#N/A</v>
      </c>
      <c r="AA38" s="76" t="e">
        <f>IF(VLOOKUP($J38,医療機関データ!$A:$U,AA$7,FALSE)="","",VLOOKUP($J38,医療機関データ!$A:$U,AA$7,FALSE))</f>
        <v>#N/A</v>
      </c>
      <c r="AB38" s="76" t="e">
        <f>IF(VLOOKUP($J38,医療機関データ!$A:$U,AB$7,FALSE)="","",VLOOKUP($J38,医療機関データ!$A:$U,AB$7,FALSE))</f>
        <v>#N/A</v>
      </c>
      <c r="AC38" s="76" t="e">
        <f>IF(VLOOKUP($J38,医療機関データ!$A:$U,AC$7,FALSE)="","",VLOOKUP($J38,医療機関データ!$A:$U,AC$7,FALSE))</f>
        <v>#N/A</v>
      </c>
      <c r="AD38" s="76" t="e">
        <f>IF(VLOOKUP($J38,医療機関データ!$A:$U,AD$7,FALSE)="","",VLOOKUP($J38,医療機関データ!$A:$U,AD$7,FALSE))</f>
        <v>#N/A</v>
      </c>
      <c r="AE38" s="76" t="e">
        <f>IF(VLOOKUP($J38,医療機関データ!$A:$U,AE$7,FALSE)="","",VLOOKUP($J38,医療機関データ!$A:$U,AE$7,FALSE))</f>
        <v>#N/A</v>
      </c>
      <c r="AF38" s="76" t="e">
        <f>IF(VLOOKUP($J38,医療機関データ!$A:$U,AF$7,FALSE)="","",VLOOKUP($J38,医療機関データ!$A:$U,AF$7,FALSE))</f>
        <v>#N/A</v>
      </c>
      <c r="AG38" s="76" t="e">
        <f>IF(VLOOKUP($J38,医療機関データ!$A:$U,AG$7,FALSE)="","",VLOOKUP($J38,医療機関データ!$A:$U,AG$7,FALSE))</f>
        <v>#N/A</v>
      </c>
    </row>
    <row r="39" spans="1:33" ht="18" customHeight="1" x14ac:dyDescent="0.15">
      <c r="A39" s="29">
        <v>32</v>
      </c>
      <c r="B39" s="33"/>
      <c r="C39" s="27"/>
      <c r="D39" s="27"/>
      <c r="E39" s="27"/>
      <c r="F39" s="27"/>
      <c r="G39" s="28"/>
      <c r="H39" s="84"/>
      <c r="I39" s="84"/>
      <c r="J39" s="81"/>
      <c r="K39" s="78"/>
      <c r="L39" s="9" t="str">
        <f>IF(C39="","",VLOOKUP(J39,医療機関データ!$A:$B,2,FALSE))</f>
        <v/>
      </c>
      <c r="M39" s="10" t="str">
        <f>IF(C39="","",IF(AND(OR(F39=1,F39="男"),OR(I39=1,I39=2)),"男性です",IF(AND(OR(F39=2,F39="女"),AND(I39&lt;&gt;1,I39&lt;&gt;2,I39&lt;&gt;3)),"無効です",IF(AND(I39=2,VLOOKUP(J39,医療機関データ!$A:$D,4,FALSE)="×"),"医師採取不可",""))))</f>
        <v/>
      </c>
      <c r="N39" s="10" t="str">
        <f t="shared" si="0"/>
        <v/>
      </c>
      <c r="O39" s="10" t="str">
        <f t="shared" si="1"/>
        <v/>
      </c>
      <c r="P39" s="10" t="str">
        <f t="shared" si="2"/>
        <v/>
      </c>
      <c r="Q39" s="76" t="e">
        <f>IF(VLOOKUP($J39,医療機関データ!$A:$U,Q$7,FALSE)="","",VLOOKUP($J39,医療機関データ!$A:$U,Q$7,FALSE))</f>
        <v>#N/A</v>
      </c>
      <c r="R39" s="76" t="e">
        <f>IF(VLOOKUP($J39,医療機関データ!$A:$U,R$7,FALSE)="","",VLOOKUP($J39,医療機関データ!$A:$U,R$7,FALSE))</f>
        <v>#N/A</v>
      </c>
      <c r="S39" s="76" t="e">
        <f>IF(VLOOKUP($J39,医療機関データ!$A:$U,S$7,FALSE)="","",VLOOKUP($J39,医療機関データ!$A:$U,S$7,FALSE))</f>
        <v>#N/A</v>
      </c>
      <c r="T39" s="76" t="e">
        <f>IF(VLOOKUP($J39,医療機関データ!$A:$U,T$7,FALSE)="","",VLOOKUP($J39,医療機関データ!$A:$U,T$7,FALSE))</f>
        <v>#N/A</v>
      </c>
      <c r="U39" s="76" t="e">
        <f>IF(VLOOKUP($J39,医療機関データ!$A:$U,U$7,FALSE)="","",VLOOKUP($J39,医療機関データ!$A:$U,U$7,FALSE))</f>
        <v>#N/A</v>
      </c>
      <c r="V39" s="76" t="e">
        <f>IF(VLOOKUP($J39,医療機関データ!$A:$U,V$7,FALSE)="","",VLOOKUP($J39,医療機関データ!$A:$U,V$7,FALSE))</f>
        <v>#N/A</v>
      </c>
      <c r="W39" s="76" t="e">
        <f>IF(VLOOKUP($J39,医療機関データ!$A:$U,W$7,FALSE)="","",VLOOKUP($J39,医療機関データ!$A:$U,W$7,FALSE))</f>
        <v>#N/A</v>
      </c>
      <c r="X39" s="76" t="e">
        <f>IF(VLOOKUP($J39,医療機関データ!$A:$U,X$7,FALSE)="","",VLOOKUP($J39,医療機関データ!$A:$U,X$7,FALSE))</f>
        <v>#N/A</v>
      </c>
      <c r="Y39" s="76" t="e">
        <f>IF(VLOOKUP($J39,医療機関データ!$A:$U,Y$7,FALSE)="","",VLOOKUP($J39,医療機関データ!$A:$U,Y$7,FALSE))</f>
        <v>#N/A</v>
      </c>
      <c r="Z39" s="76" t="e">
        <f>IF(VLOOKUP($J39,医療機関データ!$A:$U,Z$7,FALSE)="","",VLOOKUP($J39,医療機関データ!$A:$U,Z$7,FALSE))</f>
        <v>#N/A</v>
      </c>
      <c r="AA39" s="76" t="e">
        <f>IF(VLOOKUP($J39,医療機関データ!$A:$U,AA$7,FALSE)="","",VLOOKUP($J39,医療機関データ!$A:$U,AA$7,FALSE))</f>
        <v>#N/A</v>
      </c>
      <c r="AB39" s="76" t="e">
        <f>IF(VLOOKUP($J39,医療機関データ!$A:$U,AB$7,FALSE)="","",VLOOKUP($J39,医療機関データ!$A:$U,AB$7,FALSE))</f>
        <v>#N/A</v>
      </c>
      <c r="AC39" s="76" t="e">
        <f>IF(VLOOKUP($J39,医療機関データ!$A:$U,AC$7,FALSE)="","",VLOOKUP($J39,医療機関データ!$A:$U,AC$7,FALSE))</f>
        <v>#N/A</v>
      </c>
      <c r="AD39" s="76" t="e">
        <f>IF(VLOOKUP($J39,医療機関データ!$A:$U,AD$7,FALSE)="","",VLOOKUP($J39,医療機関データ!$A:$U,AD$7,FALSE))</f>
        <v>#N/A</v>
      </c>
      <c r="AE39" s="76" t="e">
        <f>IF(VLOOKUP($J39,医療機関データ!$A:$U,AE$7,FALSE)="","",VLOOKUP($J39,医療機関データ!$A:$U,AE$7,FALSE))</f>
        <v>#N/A</v>
      </c>
      <c r="AF39" s="76" t="e">
        <f>IF(VLOOKUP($J39,医療機関データ!$A:$U,AF$7,FALSE)="","",VLOOKUP($J39,医療機関データ!$A:$U,AF$7,FALSE))</f>
        <v>#N/A</v>
      </c>
      <c r="AG39" s="76" t="e">
        <f>IF(VLOOKUP($J39,医療機関データ!$A:$U,AG$7,FALSE)="","",VLOOKUP($J39,医療機関データ!$A:$U,AG$7,FALSE))</f>
        <v>#N/A</v>
      </c>
    </row>
    <row r="40" spans="1:33" ht="18" customHeight="1" x14ac:dyDescent="0.15">
      <c r="A40" s="29">
        <v>33</v>
      </c>
      <c r="B40" s="33"/>
      <c r="C40" s="27"/>
      <c r="D40" s="67"/>
      <c r="E40" s="27"/>
      <c r="F40" s="27"/>
      <c r="G40" s="28"/>
      <c r="H40" s="84"/>
      <c r="I40" s="84"/>
      <c r="J40" s="81"/>
      <c r="K40" s="78"/>
      <c r="L40" s="9" t="str">
        <f>IF(C40="","",VLOOKUP(J40,医療機関データ!$A:$B,2,FALSE))</f>
        <v/>
      </c>
      <c r="M40" s="10" t="str">
        <f>IF(C40="","",IF(AND(OR(F40=1,F40="男"),OR(I40=1,I40=2)),"男性です",IF(AND(OR(F40=2,F40="女"),AND(I40&lt;&gt;1,I40&lt;&gt;2,I40&lt;&gt;3)),"無効です",IF(AND(I40=2,VLOOKUP(J40,医療機関データ!$A:$D,4,FALSE)="×"),"医師採取不可",""))))</f>
        <v/>
      </c>
      <c r="N40" s="10" t="str">
        <f t="shared" si="0"/>
        <v/>
      </c>
      <c r="O40" s="10" t="str">
        <f t="shared" si="1"/>
        <v/>
      </c>
      <c r="P40" s="10" t="str">
        <f t="shared" si="2"/>
        <v/>
      </c>
      <c r="Q40" s="76" t="e">
        <f>IF(VLOOKUP($J40,医療機関データ!$A:$U,Q$7,FALSE)="","",VLOOKUP($J40,医療機関データ!$A:$U,Q$7,FALSE))</f>
        <v>#N/A</v>
      </c>
      <c r="R40" s="76" t="e">
        <f>IF(VLOOKUP($J40,医療機関データ!$A:$U,R$7,FALSE)="","",VLOOKUP($J40,医療機関データ!$A:$U,R$7,FALSE))</f>
        <v>#N/A</v>
      </c>
      <c r="S40" s="76" t="e">
        <f>IF(VLOOKUP($J40,医療機関データ!$A:$U,S$7,FALSE)="","",VLOOKUP($J40,医療機関データ!$A:$U,S$7,FALSE))</f>
        <v>#N/A</v>
      </c>
      <c r="T40" s="76" t="e">
        <f>IF(VLOOKUP($J40,医療機関データ!$A:$U,T$7,FALSE)="","",VLOOKUP($J40,医療機関データ!$A:$U,T$7,FALSE))</f>
        <v>#N/A</v>
      </c>
      <c r="U40" s="76" t="e">
        <f>IF(VLOOKUP($J40,医療機関データ!$A:$U,U$7,FALSE)="","",VLOOKUP($J40,医療機関データ!$A:$U,U$7,FALSE))</f>
        <v>#N/A</v>
      </c>
      <c r="V40" s="76" t="e">
        <f>IF(VLOOKUP($J40,医療機関データ!$A:$U,V$7,FALSE)="","",VLOOKUP($J40,医療機関データ!$A:$U,V$7,FALSE))</f>
        <v>#N/A</v>
      </c>
      <c r="W40" s="76" t="e">
        <f>IF(VLOOKUP($J40,医療機関データ!$A:$U,W$7,FALSE)="","",VLOOKUP($J40,医療機関データ!$A:$U,W$7,FALSE))</f>
        <v>#N/A</v>
      </c>
      <c r="X40" s="76" t="e">
        <f>IF(VLOOKUP($J40,医療機関データ!$A:$U,X$7,FALSE)="","",VLOOKUP($J40,医療機関データ!$A:$U,X$7,FALSE))</f>
        <v>#N/A</v>
      </c>
      <c r="Y40" s="76" t="e">
        <f>IF(VLOOKUP($J40,医療機関データ!$A:$U,Y$7,FALSE)="","",VLOOKUP($J40,医療機関データ!$A:$U,Y$7,FALSE))</f>
        <v>#N/A</v>
      </c>
      <c r="Z40" s="76" t="e">
        <f>IF(VLOOKUP($J40,医療機関データ!$A:$U,Z$7,FALSE)="","",VLOOKUP($J40,医療機関データ!$A:$U,Z$7,FALSE))</f>
        <v>#N/A</v>
      </c>
      <c r="AA40" s="76" t="e">
        <f>IF(VLOOKUP($J40,医療機関データ!$A:$U,AA$7,FALSE)="","",VLOOKUP($J40,医療機関データ!$A:$U,AA$7,FALSE))</f>
        <v>#N/A</v>
      </c>
      <c r="AB40" s="76" t="e">
        <f>IF(VLOOKUP($J40,医療機関データ!$A:$U,AB$7,FALSE)="","",VLOOKUP($J40,医療機関データ!$A:$U,AB$7,FALSE))</f>
        <v>#N/A</v>
      </c>
      <c r="AC40" s="76" t="e">
        <f>IF(VLOOKUP($J40,医療機関データ!$A:$U,AC$7,FALSE)="","",VLOOKUP($J40,医療機関データ!$A:$U,AC$7,FALSE))</f>
        <v>#N/A</v>
      </c>
      <c r="AD40" s="76" t="e">
        <f>IF(VLOOKUP($J40,医療機関データ!$A:$U,AD$7,FALSE)="","",VLOOKUP($J40,医療機関データ!$A:$U,AD$7,FALSE))</f>
        <v>#N/A</v>
      </c>
      <c r="AE40" s="76" t="e">
        <f>IF(VLOOKUP($J40,医療機関データ!$A:$U,AE$7,FALSE)="","",VLOOKUP($J40,医療機関データ!$A:$U,AE$7,FALSE))</f>
        <v>#N/A</v>
      </c>
      <c r="AF40" s="76" t="e">
        <f>IF(VLOOKUP($J40,医療機関データ!$A:$U,AF$7,FALSE)="","",VLOOKUP($J40,医療機関データ!$A:$U,AF$7,FALSE))</f>
        <v>#N/A</v>
      </c>
      <c r="AG40" s="76" t="e">
        <f>IF(VLOOKUP($J40,医療機関データ!$A:$U,AG$7,FALSE)="","",VLOOKUP($J40,医療機関データ!$A:$U,AG$7,FALSE))</f>
        <v>#N/A</v>
      </c>
    </row>
    <row r="41" spans="1:33" ht="18" customHeight="1" x14ac:dyDescent="0.15">
      <c r="A41" s="29">
        <v>34</v>
      </c>
      <c r="B41" s="33"/>
      <c r="C41" s="27"/>
      <c r="D41" s="27"/>
      <c r="E41" s="27"/>
      <c r="F41" s="27"/>
      <c r="G41" s="28"/>
      <c r="H41" s="84"/>
      <c r="I41" s="84"/>
      <c r="J41" s="81"/>
      <c r="K41" s="78"/>
      <c r="L41" s="9" t="str">
        <f>IF(C41="","",VLOOKUP(J41,医療機関データ!$A:$B,2,FALSE))</f>
        <v/>
      </c>
      <c r="M41" s="10" t="str">
        <f>IF(C41="","",IF(AND(OR(F41=1,F41="男"),OR(I41=1,I41=2)),"男性です",IF(AND(OR(F41=2,F41="女"),AND(I41&lt;&gt;1,I41&lt;&gt;2,I41&lt;&gt;3)),"無効です",IF(AND(I41=2,VLOOKUP(J41,医療機関データ!$A:$D,4,FALSE)="×"),"医師採取不可",""))))</f>
        <v/>
      </c>
      <c r="N41" s="10" t="str">
        <f t="shared" si="0"/>
        <v/>
      </c>
      <c r="O41" s="10" t="str">
        <f t="shared" si="1"/>
        <v/>
      </c>
      <c r="P41" s="10" t="str">
        <f t="shared" si="2"/>
        <v/>
      </c>
      <c r="Q41" s="76" t="e">
        <f>IF(VLOOKUP($J41,医療機関データ!$A:$U,Q$7,FALSE)="","",VLOOKUP($J41,医療機関データ!$A:$U,Q$7,FALSE))</f>
        <v>#N/A</v>
      </c>
      <c r="R41" s="76" t="e">
        <f>IF(VLOOKUP($J41,医療機関データ!$A:$U,R$7,FALSE)="","",VLOOKUP($J41,医療機関データ!$A:$U,R$7,FALSE))</f>
        <v>#N/A</v>
      </c>
      <c r="S41" s="76" t="e">
        <f>IF(VLOOKUP($J41,医療機関データ!$A:$U,S$7,FALSE)="","",VLOOKUP($J41,医療機関データ!$A:$U,S$7,FALSE))</f>
        <v>#N/A</v>
      </c>
      <c r="T41" s="76" t="e">
        <f>IF(VLOOKUP($J41,医療機関データ!$A:$U,T$7,FALSE)="","",VLOOKUP($J41,医療機関データ!$A:$U,T$7,FALSE))</f>
        <v>#N/A</v>
      </c>
      <c r="U41" s="76" t="e">
        <f>IF(VLOOKUP($J41,医療機関データ!$A:$U,U$7,FALSE)="","",VLOOKUP($J41,医療機関データ!$A:$U,U$7,FALSE))</f>
        <v>#N/A</v>
      </c>
      <c r="V41" s="76" t="e">
        <f>IF(VLOOKUP($J41,医療機関データ!$A:$U,V$7,FALSE)="","",VLOOKUP($J41,医療機関データ!$A:$U,V$7,FALSE))</f>
        <v>#N/A</v>
      </c>
      <c r="W41" s="76" t="e">
        <f>IF(VLOOKUP($J41,医療機関データ!$A:$U,W$7,FALSE)="","",VLOOKUP($J41,医療機関データ!$A:$U,W$7,FALSE))</f>
        <v>#N/A</v>
      </c>
      <c r="X41" s="76" t="e">
        <f>IF(VLOOKUP($J41,医療機関データ!$A:$U,X$7,FALSE)="","",VLOOKUP($J41,医療機関データ!$A:$U,X$7,FALSE))</f>
        <v>#N/A</v>
      </c>
      <c r="Y41" s="76" t="e">
        <f>IF(VLOOKUP($J41,医療機関データ!$A:$U,Y$7,FALSE)="","",VLOOKUP($J41,医療機関データ!$A:$U,Y$7,FALSE))</f>
        <v>#N/A</v>
      </c>
      <c r="Z41" s="76" t="e">
        <f>IF(VLOOKUP($J41,医療機関データ!$A:$U,Z$7,FALSE)="","",VLOOKUP($J41,医療機関データ!$A:$U,Z$7,FALSE))</f>
        <v>#N/A</v>
      </c>
      <c r="AA41" s="76" t="e">
        <f>IF(VLOOKUP($J41,医療機関データ!$A:$U,AA$7,FALSE)="","",VLOOKUP($J41,医療機関データ!$A:$U,AA$7,FALSE))</f>
        <v>#N/A</v>
      </c>
      <c r="AB41" s="76" t="e">
        <f>IF(VLOOKUP($J41,医療機関データ!$A:$U,AB$7,FALSE)="","",VLOOKUP($J41,医療機関データ!$A:$U,AB$7,FALSE))</f>
        <v>#N/A</v>
      </c>
      <c r="AC41" s="76" t="e">
        <f>IF(VLOOKUP($J41,医療機関データ!$A:$U,AC$7,FALSE)="","",VLOOKUP($J41,医療機関データ!$A:$U,AC$7,FALSE))</f>
        <v>#N/A</v>
      </c>
      <c r="AD41" s="76" t="e">
        <f>IF(VLOOKUP($J41,医療機関データ!$A:$U,AD$7,FALSE)="","",VLOOKUP($J41,医療機関データ!$A:$U,AD$7,FALSE))</f>
        <v>#N/A</v>
      </c>
      <c r="AE41" s="76" t="e">
        <f>IF(VLOOKUP($J41,医療機関データ!$A:$U,AE$7,FALSE)="","",VLOOKUP($J41,医療機関データ!$A:$U,AE$7,FALSE))</f>
        <v>#N/A</v>
      </c>
      <c r="AF41" s="76" t="e">
        <f>IF(VLOOKUP($J41,医療機関データ!$A:$U,AF$7,FALSE)="","",VLOOKUP($J41,医療機関データ!$A:$U,AF$7,FALSE))</f>
        <v>#N/A</v>
      </c>
      <c r="AG41" s="76" t="e">
        <f>IF(VLOOKUP($J41,医療機関データ!$A:$U,AG$7,FALSE)="","",VLOOKUP($J41,医療機関データ!$A:$U,AG$7,FALSE))</f>
        <v>#N/A</v>
      </c>
    </row>
    <row r="42" spans="1:33" ht="18" customHeight="1" x14ac:dyDescent="0.15">
      <c r="A42" s="29">
        <v>35</v>
      </c>
      <c r="B42" s="33"/>
      <c r="C42" s="27"/>
      <c r="D42" s="27"/>
      <c r="E42" s="27"/>
      <c r="F42" s="27"/>
      <c r="G42" s="28"/>
      <c r="H42" s="84"/>
      <c r="I42" s="84"/>
      <c r="J42" s="81"/>
      <c r="K42" s="78"/>
      <c r="L42" s="9" t="str">
        <f>IF(C42="","",VLOOKUP(J42,医療機関データ!$A:$B,2,FALSE))</f>
        <v/>
      </c>
      <c r="M42" s="10" t="str">
        <f>IF(C42="","",IF(AND(OR(F42=1,F42="男"),OR(I42=1,I42=2)),"男性です",IF(AND(OR(F42=2,F42="女"),AND(I42&lt;&gt;1,I42&lt;&gt;2,I42&lt;&gt;3)),"無効です",IF(AND(I42=2,VLOOKUP(J42,医療機関データ!$A:$D,4,FALSE)="×"),"医師採取不可",""))))</f>
        <v/>
      </c>
      <c r="N42" s="10" t="str">
        <f t="shared" si="0"/>
        <v/>
      </c>
      <c r="O42" s="10" t="str">
        <f t="shared" si="1"/>
        <v/>
      </c>
      <c r="P42" s="10" t="str">
        <f t="shared" si="2"/>
        <v/>
      </c>
      <c r="Q42" s="76" t="e">
        <f>IF(VLOOKUP($J42,医療機関データ!$A:$U,Q$7,FALSE)="","",VLOOKUP($J42,医療機関データ!$A:$U,Q$7,FALSE))</f>
        <v>#N/A</v>
      </c>
      <c r="R42" s="76" t="e">
        <f>IF(VLOOKUP($J42,医療機関データ!$A:$U,R$7,FALSE)="","",VLOOKUP($J42,医療機関データ!$A:$U,R$7,FALSE))</f>
        <v>#N/A</v>
      </c>
      <c r="S42" s="76" t="e">
        <f>IF(VLOOKUP($J42,医療機関データ!$A:$U,S$7,FALSE)="","",VLOOKUP($J42,医療機関データ!$A:$U,S$7,FALSE))</f>
        <v>#N/A</v>
      </c>
      <c r="T42" s="76" t="e">
        <f>IF(VLOOKUP($J42,医療機関データ!$A:$U,T$7,FALSE)="","",VLOOKUP($J42,医療機関データ!$A:$U,T$7,FALSE))</f>
        <v>#N/A</v>
      </c>
      <c r="U42" s="76" t="e">
        <f>IF(VLOOKUP($J42,医療機関データ!$A:$U,U$7,FALSE)="","",VLOOKUP($J42,医療機関データ!$A:$U,U$7,FALSE))</f>
        <v>#N/A</v>
      </c>
      <c r="V42" s="76" t="e">
        <f>IF(VLOOKUP($J42,医療機関データ!$A:$U,V$7,FALSE)="","",VLOOKUP($J42,医療機関データ!$A:$U,V$7,FALSE))</f>
        <v>#N/A</v>
      </c>
      <c r="W42" s="76" t="e">
        <f>IF(VLOOKUP($J42,医療機関データ!$A:$U,W$7,FALSE)="","",VLOOKUP($J42,医療機関データ!$A:$U,W$7,FALSE))</f>
        <v>#N/A</v>
      </c>
      <c r="X42" s="76" t="e">
        <f>IF(VLOOKUP($J42,医療機関データ!$A:$U,X$7,FALSE)="","",VLOOKUP($J42,医療機関データ!$A:$U,X$7,FALSE))</f>
        <v>#N/A</v>
      </c>
      <c r="Y42" s="76" t="e">
        <f>IF(VLOOKUP($J42,医療機関データ!$A:$U,Y$7,FALSE)="","",VLOOKUP($J42,医療機関データ!$A:$U,Y$7,FALSE))</f>
        <v>#N/A</v>
      </c>
      <c r="Z42" s="76" t="e">
        <f>IF(VLOOKUP($J42,医療機関データ!$A:$U,Z$7,FALSE)="","",VLOOKUP($J42,医療機関データ!$A:$U,Z$7,FALSE))</f>
        <v>#N/A</v>
      </c>
      <c r="AA42" s="76" t="e">
        <f>IF(VLOOKUP($J42,医療機関データ!$A:$U,AA$7,FALSE)="","",VLOOKUP($J42,医療機関データ!$A:$U,AA$7,FALSE))</f>
        <v>#N/A</v>
      </c>
      <c r="AB42" s="76" t="e">
        <f>IF(VLOOKUP($J42,医療機関データ!$A:$U,AB$7,FALSE)="","",VLOOKUP($J42,医療機関データ!$A:$U,AB$7,FALSE))</f>
        <v>#N/A</v>
      </c>
      <c r="AC42" s="76" t="e">
        <f>IF(VLOOKUP($J42,医療機関データ!$A:$U,AC$7,FALSE)="","",VLOOKUP($J42,医療機関データ!$A:$U,AC$7,FALSE))</f>
        <v>#N/A</v>
      </c>
      <c r="AD42" s="76" t="e">
        <f>IF(VLOOKUP($J42,医療機関データ!$A:$U,AD$7,FALSE)="","",VLOOKUP($J42,医療機関データ!$A:$U,AD$7,FALSE))</f>
        <v>#N/A</v>
      </c>
      <c r="AE42" s="76" t="e">
        <f>IF(VLOOKUP($J42,医療機関データ!$A:$U,AE$7,FALSE)="","",VLOOKUP($J42,医療機関データ!$A:$U,AE$7,FALSE))</f>
        <v>#N/A</v>
      </c>
      <c r="AF42" s="76" t="e">
        <f>IF(VLOOKUP($J42,医療機関データ!$A:$U,AF$7,FALSE)="","",VLOOKUP($J42,医療機関データ!$A:$U,AF$7,FALSE))</f>
        <v>#N/A</v>
      </c>
      <c r="AG42" s="76" t="e">
        <f>IF(VLOOKUP($J42,医療機関データ!$A:$U,AG$7,FALSE)="","",VLOOKUP($J42,医療機関データ!$A:$U,AG$7,FALSE))</f>
        <v>#N/A</v>
      </c>
    </row>
    <row r="43" spans="1:33" ht="18" customHeight="1" x14ac:dyDescent="0.15">
      <c r="A43" s="29">
        <v>36</v>
      </c>
      <c r="B43" s="33"/>
      <c r="C43" s="27"/>
      <c r="D43" s="67"/>
      <c r="E43" s="27"/>
      <c r="F43" s="27"/>
      <c r="G43" s="28"/>
      <c r="H43" s="84"/>
      <c r="I43" s="84"/>
      <c r="J43" s="81"/>
      <c r="K43" s="78"/>
      <c r="L43" s="9" t="str">
        <f>IF(C43="","",VLOOKUP(J43,医療機関データ!$A:$B,2,FALSE))</f>
        <v/>
      </c>
      <c r="M43" s="10" t="str">
        <f>IF(C43="","",IF(AND(OR(F43=1,F43="男"),OR(I43=1,I43=2)),"男性です",IF(AND(OR(F43=2,F43="女"),AND(I43&lt;&gt;1,I43&lt;&gt;2,I43&lt;&gt;3)),"無効です",IF(AND(I43=2,VLOOKUP(J43,医療機関データ!$A:$D,4,FALSE)="×"),"医師採取不可",""))))</f>
        <v/>
      </c>
      <c r="N43" s="10" t="str">
        <f t="shared" si="0"/>
        <v/>
      </c>
      <c r="O43" s="10" t="str">
        <f t="shared" si="1"/>
        <v/>
      </c>
      <c r="P43" s="10" t="str">
        <f t="shared" si="2"/>
        <v/>
      </c>
      <c r="Q43" s="76" t="e">
        <f>IF(VLOOKUP($J43,医療機関データ!$A:$U,Q$7,FALSE)="","",VLOOKUP($J43,医療機関データ!$A:$U,Q$7,FALSE))</f>
        <v>#N/A</v>
      </c>
      <c r="R43" s="76" t="e">
        <f>IF(VLOOKUP($J43,医療機関データ!$A:$U,R$7,FALSE)="","",VLOOKUP($J43,医療機関データ!$A:$U,R$7,FALSE))</f>
        <v>#N/A</v>
      </c>
      <c r="S43" s="76" t="e">
        <f>IF(VLOOKUP($J43,医療機関データ!$A:$U,S$7,FALSE)="","",VLOOKUP($J43,医療機関データ!$A:$U,S$7,FALSE))</f>
        <v>#N/A</v>
      </c>
      <c r="T43" s="76" t="e">
        <f>IF(VLOOKUP($J43,医療機関データ!$A:$U,T$7,FALSE)="","",VLOOKUP($J43,医療機関データ!$A:$U,T$7,FALSE))</f>
        <v>#N/A</v>
      </c>
      <c r="U43" s="76" t="e">
        <f>IF(VLOOKUP($J43,医療機関データ!$A:$U,U$7,FALSE)="","",VLOOKUP($J43,医療機関データ!$A:$U,U$7,FALSE))</f>
        <v>#N/A</v>
      </c>
      <c r="V43" s="76" t="e">
        <f>IF(VLOOKUP($J43,医療機関データ!$A:$U,V$7,FALSE)="","",VLOOKUP($J43,医療機関データ!$A:$U,V$7,FALSE))</f>
        <v>#N/A</v>
      </c>
      <c r="W43" s="76" t="e">
        <f>IF(VLOOKUP($J43,医療機関データ!$A:$U,W$7,FALSE)="","",VLOOKUP($J43,医療機関データ!$A:$U,W$7,FALSE))</f>
        <v>#N/A</v>
      </c>
      <c r="X43" s="76" t="e">
        <f>IF(VLOOKUP($J43,医療機関データ!$A:$U,X$7,FALSE)="","",VLOOKUP($J43,医療機関データ!$A:$U,X$7,FALSE))</f>
        <v>#N/A</v>
      </c>
      <c r="Y43" s="76" t="e">
        <f>IF(VLOOKUP($J43,医療機関データ!$A:$U,Y$7,FALSE)="","",VLOOKUP($J43,医療機関データ!$A:$U,Y$7,FALSE))</f>
        <v>#N/A</v>
      </c>
      <c r="Z43" s="76" t="e">
        <f>IF(VLOOKUP($J43,医療機関データ!$A:$U,Z$7,FALSE)="","",VLOOKUP($J43,医療機関データ!$A:$U,Z$7,FALSE))</f>
        <v>#N/A</v>
      </c>
      <c r="AA43" s="76" t="e">
        <f>IF(VLOOKUP($J43,医療機関データ!$A:$U,AA$7,FALSE)="","",VLOOKUP($J43,医療機関データ!$A:$U,AA$7,FALSE))</f>
        <v>#N/A</v>
      </c>
      <c r="AB43" s="76" t="e">
        <f>IF(VLOOKUP($J43,医療機関データ!$A:$U,AB$7,FALSE)="","",VLOOKUP($J43,医療機関データ!$A:$U,AB$7,FALSE))</f>
        <v>#N/A</v>
      </c>
      <c r="AC43" s="76" t="e">
        <f>IF(VLOOKUP($J43,医療機関データ!$A:$U,AC$7,FALSE)="","",VLOOKUP($J43,医療機関データ!$A:$U,AC$7,FALSE))</f>
        <v>#N/A</v>
      </c>
      <c r="AD43" s="76" t="e">
        <f>IF(VLOOKUP($J43,医療機関データ!$A:$U,AD$7,FALSE)="","",VLOOKUP($J43,医療機関データ!$A:$U,AD$7,FALSE))</f>
        <v>#N/A</v>
      </c>
      <c r="AE43" s="76" t="e">
        <f>IF(VLOOKUP($J43,医療機関データ!$A:$U,AE$7,FALSE)="","",VLOOKUP($J43,医療機関データ!$A:$U,AE$7,FALSE))</f>
        <v>#N/A</v>
      </c>
      <c r="AF43" s="76" t="e">
        <f>IF(VLOOKUP($J43,医療機関データ!$A:$U,AF$7,FALSE)="","",VLOOKUP($J43,医療機関データ!$A:$U,AF$7,FALSE))</f>
        <v>#N/A</v>
      </c>
      <c r="AG43" s="76" t="e">
        <f>IF(VLOOKUP($J43,医療機関データ!$A:$U,AG$7,FALSE)="","",VLOOKUP($J43,医療機関データ!$A:$U,AG$7,FALSE))</f>
        <v>#N/A</v>
      </c>
    </row>
    <row r="44" spans="1:33" ht="18" customHeight="1" x14ac:dyDescent="0.15">
      <c r="A44" s="29">
        <v>37</v>
      </c>
      <c r="B44" s="33"/>
      <c r="C44" s="27"/>
      <c r="D44" s="27"/>
      <c r="E44" s="27"/>
      <c r="F44" s="27"/>
      <c r="G44" s="28"/>
      <c r="H44" s="84"/>
      <c r="I44" s="84"/>
      <c r="J44" s="81"/>
      <c r="K44" s="78"/>
      <c r="L44" s="9" t="str">
        <f>IF(C44="","",VLOOKUP(J44,医療機関データ!$A:$B,2,FALSE))</f>
        <v/>
      </c>
      <c r="M44" s="10" t="str">
        <f>IF(C44="","",IF(AND(OR(F44=1,F44="男"),OR(I44=1,I44=2)),"男性です",IF(AND(OR(F44=2,F44="女"),AND(I44&lt;&gt;1,I44&lt;&gt;2,I44&lt;&gt;3)),"無効です",IF(AND(I44=2,VLOOKUP(J44,医療機関データ!$A:$D,4,FALSE)="×"),"医師採取不可",""))))</f>
        <v/>
      </c>
      <c r="N44" s="10" t="str">
        <f t="shared" si="0"/>
        <v/>
      </c>
      <c r="O44" s="10" t="str">
        <f t="shared" si="1"/>
        <v/>
      </c>
      <c r="P44" s="10" t="str">
        <f t="shared" si="2"/>
        <v/>
      </c>
      <c r="Q44" s="76" t="e">
        <f>IF(VLOOKUP($J44,医療機関データ!$A:$U,Q$7,FALSE)="","",VLOOKUP($J44,医療機関データ!$A:$U,Q$7,FALSE))</f>
        <v>#N/A</v>
      </c>
      <c r="R44" s="76" t="e">
        <f>IF(VLOOKUP($J44,医療機関データ!$A:$U,R$7,FALSE)="","",VLOOKUP($J44,医療機関データ!$A:$U,R$7,FALSE))</f>
        <v>#N/A</v>
      </c>
      <c r="S44" s="76" t="e">
        <f>IF(VLOOKUP($J44,医療機関データ!$A:$U,S$7,FALSE)="","",VLOOKUP($J44,医療機関データ!$A:$U,S$7,FALSE))</f>
        <v>#N/A</v>
      </c>
      <c r="T44" s="76" t="e">
        <f>IF(VLOOKUP($J44,医療機関データ!$A:$U,T$7,FALSE)="","",VLOOKUP($J44,医療機関データ!$A:$U,T$7,FALSE))</f>
        <v>#N/A</v>
      </c>
      <c r="U44" s="76" t="e">
        <f>IF(VLOOKUP($J44,医療機関データ!$A:$U,U$7,FALSE)="","",VLOOKUP($J44,医療機関データ!$A:$U,U$7,FALSE))</f>
        <v>#N/A</v>
      </c>
      <c r="V44" s="76" t="e">
        <f>IF(VLOOKUP($J44,医療機関データ!$A:$U,V$7,FALSE)="","",VLOOKUP($J44,医療機関データ!$A:$U,V$7,FALSE))</f>
        <v>#N/A</v>
      </c>
      <c r="W44" s="76" t="e">
        <f>IF(VLOOKUP($J44,医療機関データ!$A:$U,W$7,FALSE)="","",VLOOKUP($J44,医療機関データ!$A:$U,W$7,FALSE))</f>
        <v>#N/A</v>
      </c>
      <c r="X44" s="76" t="e">
        <f>IF(VLOOKUP($J44,医療機関データ!$A:$U,X$7,FALSE)="","",VLOOKUP($J44,医療機関データ!$A:$U,X$7,FALSE))</f>
        <v>#N/A</v>
      </c>
      <c r="Y44" s="76" t="e">
        <f>IF(VLOOKUP($J44,医療機関データ!$A:$U,Y$7,FALSE)="","",VLOOKUP($J44,医療機関データ!$A:$U,Y$7,FALSE))</f>
        <v>#N/A</v>
      </c>
      <c r="Z44" s="76" t="e">
        <f>IF(VLOOKUP($J44,医療機関データ!$A:$U,Z$7,FALSE)="","",VLOOKUP($J44,医療機関データ!$A:$U,Z$7,FALSE))</f>
        <v>#N/A</v>
      </c>
      <c r="AA44" s="76" t="e">
        <f>IF(VLOOKUP($J44,医療機関データ!$A:$U,AA$7,FALSE)="","",VLOOKUP($J44,医療機関データ!$A:$U,AA$7,FALSE))</f>
        <v>#N/A</v>
      </c>
      <c r="AB44" s="76" t="e">
        <f>IF(VLOOKUP($J44,医療機関データ!$A:$U,AB$7,FALSE)="","",VLOOKUP($J44,医療機関データ!$A:$U,AB$7,FALSE))</f>
        <v>#N/A</v>
      </c>
      <c r="AC44" s="76" t="e">
        <f>IF(VLOOKUP($J44,医療機関データ!$A:$U,AC$7,FALSE)="","",VLOOKUP($J44,医療機関データ!$A:$U,AC$7,FALSE))</f>
        <v>#N/A</v>
      </c>
      <c r="AD44" s="76" t="e">
        <f>IF(VLOOKUP($J44,医療機関データ!$A:$U,AD$7,FALSE)="","",VLOOKUP($J44,医療機関データ!$A:$U,AD$7,FALSE))</f>
        <v>#N/A</v>
      </c>
      <c r="AE44" s="76" t="e">
        <f>IF(VLOOKUP($J44,医療機関データ!$A:$U,AE$7,FALSE)="","",VLOOKUP($J44,医療機関データ!$A:$U,AE$7,FALSE))</f>
        <v>#N/A</v>
      </c>
      <c r="AF44" s="76" t="e">
        <f>IF(VLOOKUP($J44,医療機関データ!$A:$U,AF$7,FALSE)="","",VLOOKUP($J44,医療機関データ!$A:$U,AF$7,FALSE))</f>
        <v>#N/A</v>
      </c>
      <c r="AG44" s="76" t="e">
        <f>IF(VLOOKUP($J44,医療機関データ!$A:$U,AG$7,FALSE)="","",VLOOKUP($J44,医療機関データ!$A:$U,AG$7,FALSE))</f>
        <v>#N/A</v>
      </c>
    </row>
    <row r="45" spans="1:33" ht="18" customHeight="1" x14ac:dyDescent="0.15">
      <c r="A45" s="29">
        <v>38</v>
      </c>
      <c r="B45" s="33"/>
      <c r="C45" s="27"/>
      <c r="D45" s="27"/>
      <c r="E45" s="27"/>
      <c r="F45" s="27"/>
      <c r="G45" s="28"/>
      <c r="H45" s="84"/>
      <c r="I45" s="84"/>
      <c r="J45" s="81"/>
      <c r="K45" s="78"/>
      <c r="L45" s="9" t="str">
        <f>IF(C45="","",VLOOKUP(J45,医療機関データ!$A:$B,2,FALSE))</f>
        <v/>
      </c>
      <c r="M45" s="10" t="str">
        <f>IF(C45="","",IF(AND(OR(F45=1,F45="男"),OR(I45=1,I45=2)),"男性です",IF(AND(OR(F45=2,F45="女"),AND(I45&lt;&gt;1,I45&lt;&gt;2,I45&lt;&gt;3)),"無効です",IF(AND(I45=2,VLOOKUP(J45,医療機関データ!$A:$D,4,FALSE)="×"),"医師採取不可",""))))</f>
        <v/>
      </c>
      <c r="N45" s="10" t="str">
        <f t="shared" si="0"/>
        <v/>
      </c>
      <c r="O45" s="10" t="str">
        <f t="shared" si="1"/>
        <v/>
      </c>
      <c r="P45" s="10" t="str">
        <f t="shared" si="2"/>
        <v/>
      </c>
      <c r="Q45" s="76" t="e">
        <f>IF(VLOOKUP($J45,医療機関データ!$A:$U,Q$7,FALSE)="","",VLOOKUP($J45,医療機関データ!$A:$U,Q$7,FALSE))</f>
        <v>#N/A</v>
      </c>
      <c r="R45" s="76" t="e">
        <f>IF(VLOOKUP($J45,医療機関データ!$A:$U,R$7,FALSE)="","",VLOOKUP($J45,医療機関データ!$A:$U,R$7,FALSE))</f>
        <v>#N/A</v>
      </c>
      <c r="S45" s="76" t="e">
        <f>IF(VLOOKUP($J45,医療機関データ!$A:$U,S$7,FALSE)="","",VLOOKUP($J45,医療機関データ!$A:$U,S$7,FALSE))</f>
        <v>#N/A</v>
      </c>
      <c r="T45" s="76" t="e">
        <f>IF(VLOOKUP($J45,医療機関データ!$A:$U,T$7,FALSE)="","",VLOOKUP($J45,医療機関データ!$A:$U,T$7,FALSE))</f>
        <v>#N/A</v>
      </c>
      <c r="U45" s="76" t="e">
        <f>IF(VLOOKUP($J45,医療機関データ!$A:$U,U$7,FALSE)="","",VLOOKUP($J45,医療機関データ!$A:$U,U$7,FALSE))</f>
        <v>#N/A</v>
      </c>
      <c r="V45" s="76" t="e">
        <f>IF(VLOOKUP($J45,医療機関データ!$A:$U,V$7,FALSE)="","",VLOOKUP($J45,医療機関データ!$A:$U,V$7,FALSE))</f>
        <v>#N/A</v>
      </c>
      <c r="W45" s="76" t="e">
        <f>IF(VLOOKUP($J45,医療機関データ!$A:$U,W$7,FALSE)="","",VLOOKUP($J45,医療機関データ!$A:$U,W$7,FALSE))</f>
        <v>#N/A</v>
      </c>
      <c r="X45" s="76" t="e">
        <f>IF(VLOOKUP($J45,医療機関データ!$A:$U,X$7,FALSE)="","",VLOOKUP($J45,医療機関データ!$A:$U,X$7,FALSE))</f>
        <v>#N/A</v>
      </c>
      <c r="Y45" s="76" t="e">
        <f>IF(VLOOKUP($J45,医療機関データ!$A:$U,Y$7,FALSE)="","",VLOOKUP($J45,医療機関データ!$A:$U,Y$7,FALSE))</f>
        <v>#N/A</v>
      </c>
      <c r="Z45" s="76" t="e">
        <f>IF(VLOOKUP($J45,医療機関データ!$A:$U,Z$7,FALSE)="","",VLOOKUP($J45,医療機関データ!$A:$U,Z$7,FALSE))</f>
        <v>#N/A</v>
      </c>
      <c r="AA45" s="76" t="e">
        <f>IF(VLOOKUP($J45,医療機関データ!$A:$U,AA$7,FALSE)="","",VLOOKUP($J45,医療機関データ!$A:$U,AA$7,FALSE))</f>
        <v>#N/A</v>
      </c>
      <c r="AB45" s="76" t="e">
        <f>IF(VLOOKUP($J45,医療機関データ!$A:$U,AB$7,FALSE)="","",VLOOKUP($J45,医療機関データ!$A:$U,AB$7,FALSE))</f>
        <v>#N/A</v>
      </c>
      <c r="AC45" s="76" t="e">
        <f>IF(VLOOKUP($J45,医療機関データ!$A:$U,AC$7,FALSE)="","",VLOOKUP($J45,医療機関データ!$A:$U,AC$7,FALSE))</f>
        <v>#N/A</v>
      </c>
      <c r="AD45" s="76" t="e">
        <f>IF(VLOOKUP($J45,医療機関データ!$A:$U,AD$7,FALSE)="","",VLOOKUP($J45,医療機関データ!$A:$U,AD$7,FALSE))</f>
        <v>#N/A</v>
      </c>
      <c r="AE45" s="76" t="e">
        <f>IF(VLOOKUP($J45,医療機関データ!$A:$U,AE$7,FALSE)="","",VLOOKUP($J45,医療機関データ!$A:$U,AE$7,FALSE))</f>
        <v>#N/A</v>
      </c>
      <c r="AF45" s="76" t="e">
        <f>IF(VLOOKUP($J45,医療機関データ!$A:$U,AF$7,FALSE)="","",VLOOKUP($J45,医療機関データ!$A:$U,AF$7,FALSE))</f>
        <v>#N/A</v>
      </c>
      <c r="AG45" s="76" t="e">
        <f>IF(VLOOKUP($J45,医療機関データ!$A:$U,AG$7,FALSE)="","",VLOOKUP($J45,医療機関データ!$A:$U,AG$7,FALSE))</f>
        <v>#N/A</v>
      </c>
    </row>
    <row r="46" spans="1:33" ht="18" customHeight="1" x14ac:dyDescent="0.15">
      <c r="A46" s="29">
        <v>39</v>
      </c>
      <c r="B46" s="33"/>
      <c r="C46" s="27"/>
      <c r="D46" s="67"/>
      <c r="E46" s="27"/>
      <c r="F46" s="27"/>
      <c r="G46" s="28"/>
      <c r="H46" s="84"/>
      <c r="I46" s="84"/>
      <c r="J46" s="81"/>
      <c r="K46" s="78"/>
      <c r="L46" s="9" t="str">
        <f>IF(C46="","",VLOOKUP(J46,医療機関データ!$A:$B,2,FALSE))</f>
        <v/>
      </c>
      <c r="M46" s="10" t="str">
        <f>IF(C46="","",IF(AND(OR(F46=1,F46="男"),OR(I46=1,I46=2)),"男性です",IF(AND(OR(F46=2,F46="女"),AND(I46&lt;&gt;1,I46&lt;&gt;2,I46&lt;&gt;3)),"無効です",IF(AND(I46=2,VLOOKUP(J46,医療機関データ!$A:$D,4,FALSE)="×"),"医師採取不可",""))))</f>
        <v/>
      </c>
      <c r="N46" s="10" t="str">
        <f t="shared" si="0"/>
        <v/>
      </c>
      <c r="O46" s="10" t="str">
        <f t="shared" si="1"/>
        <v/>
      </c>
      <c r="P46" s="10" t="str">
        <f t="shared" si="2"/>
        <v/>
      </c>
      <c r="Q46" s="76" t="e">
        <f>IF(VLOOKUP($J46,医療機関データ!$A:$U,Q$7,FALSE)="","",VLOOKUP($J46,医療機関データ!$A:$U,Q$7,FALSE))</f>
        <v>#N/A</v>
      </c>
      <c r="R46" s="76" t="e">
        <f>IF(VLOOKUP($J46,医療機関データ!$A:$U,R$7,FALSE)="","",VLOOKUP($J46,医療機関データ!$A:$U,R$7,FALSE))</f>
        <v>#N/A</v>
      </c>
      <c r="S46" s="76" t="e">
        <f>IF(VLOOKUP($J46,医療機関データ!$A:$U,S$7,FALSE)="","",VLOOKUP($J46,医療機関データ!$A:$U,S$7,FALSE))</f>
        <v>#N/A</v>
      </c>
      <c r="T46" s="76" t="e">
        <f>IF(VLOOKUP($J46,医療機関データ!$A:$U,T$7,FALSE)="","",VLOOKUP($J46,医療機関データ!$A:$U,T$7,FALSE))</f>
        <v>#N/A</v>
      </c>
      <c r="U46" s="76" t="e">
        <f>IF(VLOOKUP($J46,医療機関データ!$A:$U,U$7,FALSE)="","",VLOOKUP($J46,医療機関データ!$A:$U,U$7,FALSE))</f>
        <v>#N/A</v>
      </c>
      <c r="V46" s="76" t="e">
        <f>IF(VLOOKUP($J46,医療機関データ!$A:$U,V$7,FALSE)="","",VLOOKUP($J46,医療機関データ!$A:$U,V$7,FALSE))</f>
        <v>#N/A</v>
      </c>
      <c r="W46" s="76" t="e">
        <f>IF(VLOOKUP($J46,医療機関データ!$A:$U,W$7,FALSE)="","",VLOOKUP($J46,医療機関データ!$A:$U,W$7,FALSE))</f>
        <v>#N/A</v>
      </c>
      <c r="X46" s="76" t="e">
        <f>IF(VLOOKUP($J46,医療機関データ!$A:$U,X$7,FALSE)="","",VLOOKUP($J46,医療機関データ!$A:$U,X$7,FALSE))</f>
        <v>#N/A</v>
      </c>
      <c r="Y46" s="76" t="e">
        <f>IF(VLOOKUP($J46,医療機関データ!$A:$U,Y$7,FALSE)="","",VLOOKUP($J46,医療機関データ!$A:$U,Y$7,FALSE))</f>
        <v>#N/A</v>
      </c>
      <c r="Z46" s="76" t="e">
        <f>IF(VLOOKUP($J46,医療機関データ!$A:$U,Z$7,FALSE)="","",VLOOKUP($J46,医療機関データ!$A:$U,Z$7,FALSE))</f>
        <v>#N/A</v>
      </c>
      <c r="AA46" s="76" t="e">
        <f>IF(VLOOKUP($J46,医療機関データ!$A:$U,AA$7,FALSE)="","",VLOOKUP($J46,医療機関データ!$A:$U,AA$7,FALSE))</f>
        <v>#N/A</v>
      </c>
      <c r="AB46" s="76" t="e">
        <f>IF(VLOOKUP($J46,医療機関データ!$A:$U,AB$7,FALSE)="","",VLOOKUP($J46,医療機関データ!$A:$U,AB$7,FALSE))</f>
        <v>#N/A</v>
      </c>
      <c r="AC46" s="76" t="e">
        <f>IF(VLOOKUP($J46,医療機関データ!$A:$U,AC$7,FALSE)="","",VLOOKUP($J46,医療機関データ!$A:$U,AC$7,FALSE))</f>
        <v>#N/A</v>
      </c>
      <c r="AD46" s="76" t="e">
        <f>IF(VLOOKUP($J46,医療機関データ!$A:$U,AD$7,FALSE)="","",VLOOKUP($J46,医療機関データ!$A:$U,AD$7,FALSE))</f>
        <v>#N/A</v>
      </c>
      <c r="AE46" s="76" t="e">
        <f>IF(VLOOKUP($J46,医療機関データ!$A:$U,AE$7,FALSE)="","",VLOOKUP($J46,医療機関データ!$A:$U,AE$7,FALSE))</f>
        <v>#N/A</v>
      </c>
      <c r="AF46" s="76" t="e">
        <f>IF(VLOOKUP($J46,医療機関データ!$A:$U,AF$7,FALSE)="","",VLOOKUP($J46,医療機関データ!$A:$U,AF$7,FALSE))</f>
        <v>#N/A</v>
      </c>
      <c r="AG46" s="76" t="e">
        <f>IF(VLOOKUP($J46,医療機関データ!$A:$U,AG$7,FALSE)="","",VLOOKUP($J46,医療機関データ!$A:$U,AG$7,FALSE))</f>
        <v>#N/A</v>
      </c>
    </row>
    <row r="47" spans="1:33" ht="18" customHeight="1" x14ac:dyDescent="0.15">
      <c r="A47" s="29">
        <v>40</v>
      </c>
      <c r="B47" s="33"/>
      <c r="C47" s="27"/>
      <c r="D47" s="27"/>
      <c r="E47" s="27"/>
      <c r="F47" s="27"/>
      <c r="G47" s="28"/>
      <c r="H47" s="84"/>
      <c r="I47" s="84"/>
      <c r="J47" s="81"/>
      <c r="K47" s="78"/>
      <c r="L47" s="9" t="str">
        <f>IF(C47="","",VLOOKUP(J47,医療機関データ!$A:$B,2,FALSE))</f>
        <v/>
      </c>
      <c r="M47" s="10" t="str">
        <f>IF(C47="","",IF(AND(OR(F47=1,F47="男"),OR(I47=1,I47=2)),"男性です",IF(AND(OR(F47=2,F47="女"),AND(I47&lt;&gt;1,I47&lt;&gt;2,I47&lt;&gt;3)),"無効です",IF(AND(I47=2,VLOOKUP(J47,医療機関データ!$A:$D,4,FALSE)="×"),"医師採取不可",""))))</f>
        <v/>
      </c>
      <c r="N47" s="10" t="str">
        <f t="shared" si="0"/>
        <v/>
      </c>
      <c r="O47" s="10" t="str">
        <f t="shared" si="1"/>
        <v/>
      </c>
      <c r="P47" s="10" t="str">
        <f t="shared" si="2"/>
        <v/>
      </c>
      <c r="Q47" s="76" t="e">
        <f>IF(VLOOKUP($J47,医療機関データ!$A:$U,Q$7,FALSE)="","",VLOOKUP($J47,医療機関データ!$A:$U,Q$7,FALSE))</f>
        <v>#N/A</v>
      </c>
      <c r="R47" s="76" t="e">
        <f>IF(VLOOKUP($J47,医療機関データ!$A:$U,R$7,FALSE)="","",VLOOKUP($J47,医療機関データ!$A:$U,R$7,FALSE))</f>
        <v>#N/A</v>
      </c>
      <c r="S47" s="76" t="e">
        <f>IF(VLOOKUP($J47,医療機関データ!$A:$U,S$7,FALSE)="","",VLOOKUP($J47,医療機関データ!$A:$U,S$7,FALSE))</f>
        <v>#N/A</v>
      </c>
      <c r="T47" s="76" t="e">
        <f>IF(VLOOKUP($J47,医療機関データ!$A:$U,T$7,FALSE)="","",VLOOKUP($J47,医療機関データ!$A:$U,T$7,FALSE))</f>
        <v>#N/A</v>
      </c>
      <c r="U47" s="76" t="e">
        <f>IF(VLOOKUP($J47,医療機関データ!$A:$U,U$7,FALSE)="","",VLOOKUP($J47,医療機関データ!$A:$U,U$7,FALSE))</f>
        <v>#N/A</v>
      </c>
      <c r="V47" s="76" t="e">
        <f>IF(VLOOKUP($J47,医療機関データ!$A:$U,V$7,FALSE)="","",VLOOKUP($J47,医療機関データ!$A:$U,V$7,FALSE))</f>
        <v>#N/A</v>
      </c>
      <c r="W47" s="76" t="e">
        <f>IF(VLOOKUP($J47,医療機関データ!$A:$U,W$7,FALSE)="","",VLOOKUP($J47,医療機関データ!$A:$U,W$7,FALSE))</f>
        <v>#N/A</v>
      </c>
      <c r="X47" s="76" t="e">
        <f>IF(VLOOKUP($J47,医療機関データ!$A:$U,X$7,FALSE)="","",VLOOKUP($J47,医療機関データ!$A:$U,X$7,FALSE))</f>
        <v>#N/A</v>
      </c>
      <c r="Y47" s="76" t="e">
        <f>IF(VLOOKUP($J47,医療機関データ!$A:$U,Y$7,FALSE)="","",VLOOKUP($J47,医療機関データ!$A:$U,Y$7,FALSE))</f>
        <v>#N/A</v>
      </c>
      <c r="Z47" s="76" t="e">
        <f>IF(VLOOKUP($J47,医療機関データ!$A:$U,Z$7,FALSE)="","",VLOOKUP($J47,医療機関データ!$A:$U,Z$7,FALSE))</f>
        <v>#N/A</v>
      </c>
      <c r="AA47" s="76" t="e">
        <f>IF(VLOOKUP($J47,医療機関データ!$A:$U,AA$7,FALSE)="","",VLOOKUP($J47,医療機関データ!$A:$U,AA$7,FALSE))</f>
        <v>#N/A</v>
      </c>
      <c r="AB47" s="76" t="e">
        <f>IF(VLOOKUP($J47,医療機関データ!$A:$U,AB$7,FALSE)="","",VLOOKUP($J47,医療機関データ!$A:$U,AB$7,FALSE))</f>
        <v>#N/A</v>
      </c>
      <c r="AC47" s="76" t="e">
        <f>IF(VLOOKUP($J47,医療機関データ!$A:$U,AC$7,FALSE)="","",VLOOKUP($J47,医療機関データ!$A:$U,AC$7,FALSE))</f>
        <v>#N/A</v>
      </c>
      <c r="AD47" s="76" t="e">
        <f>IF(VLOOKUP($J47,医療機関データ!$A:$U,AD$7,FALSE)="","",VLOOKUP($J47,医療機関データ!$A:$U,AD$7,FALSE))</f>
        <v>#N/A</v>
      </c>
      <c r="AE47" s="76" t="e">
        <f>IF(VLOOKUP($J47,医療機関データ!$A:$U,AE$7,FALSE)="","",VLOOKUP($J47,医療機関データ!$A:$U,AE$7,FALSE))</f>
        <v>#N/A</v>
      </c>
      <c r="AF47" s="76" t="e">
        <f>IF(VLOOKUP($J47,医療機関データ!$A:$U,AF$7,FALSE)="","",VLOOKUP($J47,医療機関データ!$A:$U,AF$7,FALSE))</f>
        <v>#N/A</v>
      </c>
      <c r="AG47" s="76" t="e">
        <f>IF(VLOOKUP($J47,医療機関データ!$A:$U,AG$7,FALSE)="","",VLOOKUP($J47,医療機関データ!$A:$U,AG$7,FALSE))</f>
        <v>#N/A</v>
      </c>
    </row>
    <row r="48" spans="1:33" ht="18" customHeight="1" x14ac:dyDescent="0.15">
      <c r="A48" s="29">
        <v>41</v>
      </c>
      <c r="B48" s="33"/>
      <c r="C48" s="27"/>
      <c r="D48" s="27"/>
      <c r="E48" s="27"/>
      <c r="F48" s="27"/>
      <c r="G48" s="28"/>
      <c r="H48" s="84"/>
      <c r="I48" s="84"/>
      <c r="J48" s="81"/>
      <c r="K48" s="78"/>
      <c r="L48" s="9" t="str">
        <f>IF(C48="","",VLOOKUP(J48,医療機関データ!$A:$B,2,FALSE))</f>
        <v/>
      </c>
      <c r="M48" s="10" t="str">
        <f>IF(C48="","",IF(AND(OR(F48=1,F48="男"),OR(I48=1,I48=2)),"男性です",IF(AND(OR(F48=2,F48="女"),AND(I48&lt;&gt;1,I48&lt;&gt;2,I48&lt;&gt;3)),"無効です",IF(AND(I48=2,VLOOKUP(J48,医療機関データ!$A:$D,4,FALSE)="×"),"医師採取不可",""))))</f>
        <v/>
      </c>
      <c r="N48" s="10" t="str">
        <f t="shared" si="0"/>
        <v/>
      </c>
      <c r="O48" s="10" t="str">
        <f t="shared" si="1"/>
        <v/>
      </c>
      <c r="P48" s="10" t="str">
        <f t="shared" si="2"/>
        <v/>
      </c>
      <c r="Q48" s="76" t="e">
        <f>IF(VLOOKUP($J48,医療機関データ!$A:$U,Q$7,FALSE)="","",VLOOKUP($J48,医療機関データ!$A:$U,Q$7,FALSE))</f>
        <v>#N/A</v>
      </c>
      <c r="R48" s="76" t="e">
        <f>IF(VLOOKUP($J48,医療機関データ!$A:$U,R$7,FALSE)="","",VLOOKUP($J48,医療機関データ!$A:$U,R$7,FALSE))</f>
        <v>#N/A</v>
      </c>
      <c r="S48" s="76" t="e">
        <f>IF(VLOOKUP($J48,医療機関データ!$A:$U,S$7,FALSE)="","",VLOOKUP($J48,医療機関データ!$A:$U,S$7,FALSE))</f>
        <v>#N/A</v>
      </c>
      <c r="T48" s="76" t="e">
        <f>IF(VLOOKUP($J48,医療機関データ!$A:$U,T$7,FALSE)="","",VLOOKUP($J48,医療機関データ!$A:$U,T$7,FALSE))</f>
        <v>#N/A</v>
      </c>
      <c r="U48" s="76" t="e">
        <f>IF(VLOOKUP($J48,医療機関データ!$A:$U,U$7,FALSE)="","",VLOOKUP($J48,医療機関データ!$A:$U,U$7,FALSE))</f>
        <v>#N/A</v>
      </c>
      <c r="V48" s="76" t="e">
        <f>IF(VLOOKUP($J48,医療機関データ!$A:$U,V$7,FALSE)="","",VLOOKUP($J48,医療機関データ!$A:$U,V$7,FALSE))</f>
        <v>#N/A</v>
      </c>
      <c r="W48" s="76" t="e">
        <f>IF(VLOOKUP($J48,医療機関データ!$A:$U,W$7,FALSE)="","",VLOOKUP($J48,医療機関データ!$A:$U,W$7,FALSE))</f>
        <v>#N/A</v>
      </c>
      <c r="X48" s="76" t="e">
        <f>IF(VLOOKUP($J48,医療機関データ!$A:$U,X$7,FALSE)="","",VLOOKUP($J48,医療機関データ!$A:$U,X$7,FALSE))</f>
        <v>#N/A</v>
      </c>
      <c r="Y48" s="76" t="e">
        <f>IF(VLOOKUP($J48,医療機関データ!$A:$U,Y$7,FALSE)="","",VLOOKUP($J48,医療機関データ!$A:$U,Y$7,FALSE))</f>
        <v>#N/A</v>
      </c>
      <c r="Z48" s="76" t="e">
        <f>IF(VLOOKUP($J48,医療機関データ!$A:$U,Z$7,FALSE)="","",VLOOKUP($J48,医療機関データ!$A:$U,Z$7,FALSE))</f>
        <v>#N/A</v>
      </c>
      <c r="AA48" s="76" t="e">
        <f>IF(VLOOKUP($J48,医療機関データ!$A:$U,AA$7,FALSE)="","",VLOOKUP($J48,医療機関データ!$A:$U,AA$7,FALSE))</f>
        <v>#N/A</v>
      </c>
      <c r="AB48" s="76" t="e">
        <f>IF(VLOOKUP($J48,医療機関データ!$A:$U,AB$7,FALSE)="","",VLOOKUP($J48,医療機関データ!$A:$U,AB$7,FALSE))</f>
        <v>#N/A</v>
      </c>
      <c r="AC48" s="76" t="e">
        <f>IF(VLOOKUP($J48,医療機関データ!$A:$U,AC$7,FALSE)="","",VLOOKUP($J48,医療機関データ!$A:$U,AC$7,FALSE))</f>
        <v>#N/A</v>
      </c>
      <c r="AD48" s="76" t="e">
        <f>IF(VLOOKUP($J48,医療機関データ!$A:$U,AD$7,FALSE)="","",VLOOKUP($J48,医療機関データ!$A:$U,AD$7,FALSE))</f>
        <v>#N/A</v>
      </c>
      <c r="AE48" s="76" t="e">
        <f>IF(VLOOKUP($J48,医療機関データ!$A:$U,AE$7,FALSE)="","",VLOOKUP($J48,医療機関データ!$A:$U,AE$7,FALSE))</f>
        <v>#N/A</v>
      </c>
      <c r="AF48" s="76" t="e">
        <f>IF(VLOOKUP($J48,医療機関データ!$A:$U,AF$7,FALSE)="","",VLOOKUP($J48,医療機関データ!$A:$U,AF$7,FALSE))</f>
        <v>#N/A</v>
      </c>
      <c r="AG48" s="76" t="e">
        <f>IF(VLOOKUP($J48,医療機関データ!$A:$U,AG$7,FALSE)="","",VLOOKUP($J48,医療機関データ!$A:$U,AG$7,FALSE))</f>
        <v>#N/A</v>
      </c>
    </row>
    <row r="49" spans="1:33" ht="18" customHeight="1" x14ac:dyDescent="0.15">
      <c r="A49" s="29">
        <v>42</v>
      </c>
      <c r="B49" s="33"/>
      <c r="C49" s="27"/>
      <c r="D49" s="67"/>
      <c r="E49" s="27"/>
      <c r="F49" s="27"/>
      <c r="G49" s="28"/>
      <c r="H49" s="84"/>
      <c r="I49" s="84"/>
      <c r="J49" s="81"/>
      <c r="K49" s="78"/>
      <c r="L49" s="9" t="str">
        <f>IF(C49="","",VLOOKUP(J49,医療機関データ!$A:$B,2,FALSE))</f>
        <v/>
      </c>
      <c r="M49" s="10" t="str">
        <f>IF(C49="","",IF(AND(OR(F49=1,F49="男"),OR(I49=1,I49=2)),"男性です",IF(AND(OR(F49=2,F49="女"),AND(I49&lt;&gt;1,I49&lt;&gt;2,I49&lt;&gt;3)),"無効です",IF(AND(I49=2,VLOOKUP(J49,医療機関データ!$A:$D,4,FALSE)="×"),"医師採取不可",""))))</f>
        <v/>
      </c>
      <c r="N49" s="10" t="str">
        <f t="shared" si="0"/>
        <v/>
      </c>
      <c r="O49" s="10" t="str">
        <f t="shared" si="1"/>
        <v/>
      </c>
      <c r="P49" s="10" t="str">
        <f t="shared" si="2"/>
        <v/>
      </c>
      <c r="Q49" s="76" t="e">
        <f>IF(VLOOKUP($J49,医療機関データ!$A:$U,Q$7,FALSE)="","",VLOOKUP($J49,医療機関データ!$A:$U,Q$7,FALSE))</f>
        <v>#N/A</v>
      </c>
      <c r="R49" s="76" t="e">
        <f>IF(VLOOKUP($J49,医療機関データ!$A:$U,R$7,FALSE)="","",VLOOKUP($J49,医療機関データ!$A:$U,R$7,FALSE))</f>
        <v>#N/A</v>
      </c>
      <c r="S49" s="76" t="e">
        <f>IF(VLOOKUP($J49,医療機関データ!$A:$U,S$7,FALSE)="","",VLOOKUP($J49,医療機関データ!$A:$U,S$7,FALSE))</f>
        <v>#N/A</v>
      </c>
      <c r="T49" s="76" t="e">
        <f>IF(VLOOKUP($J49,医療機関データ!$A:$U,T$7,FALSE)="","",VLOOKUP($J49,医療機関データ!$A:$U,T$7,FALSE))</f>
        <v>#N/A</v>
      </c>
      <c r="U49" s="76" t="e">
        <f>IF(VLOOKUP($J49,医療機関データ!$A:$U,U$7,FALSE)="","",VLOOKUP($J49,医療機関データ!$A:$U,U$7,FALSE))</f>
        <v>#N/A</v>
      </c>
      <c r="V49" s="76" t="e">
        <f>IF(VLOOKUP($J49,医療機関データ!$A:$U,V$7,FALSE)="","",VLOOKUP($J49,医療機関データ!$A:$U,V$7,FALSE))</f>
        <v>#N/A</v>
      </c>
      <c r="W49" s="76" t="e">
        <f>IF(VLOOKUP($J49,医療機関データ!$A:$U,W$7,FALSE)="","",VLOOKUP($J49,医療機関データ!$A:$U,W$7,FALSE))</f>
        <v>#N/A</v>
      </c>
      <c r="X49" s="76" t="e">
        <f>IF(VLOOKUP($J49,医療機関データ!$A:$U,X$7,FALSE)="","",VLOOKUP($J49,医療機関データ!$A:$U,X$7,FALSE))</f>
        <v>#N/A</v>
      </c>
      <c r="Y49" s="76" t="e">
        <f>IF(VLOOKUP($J49,医療機関データ!$A:$U,Y$7,FALSE)="","",VLOOKUP($J49,医療機関データ!$A:$U,Y$7,FALSE))</f>
        <v>#N/A</v>
      </c>
      <c r="Z49" s="76" t="e">
        <f>IF(VLOOKUP($J49,医療機関データ!$A:$U,Z$7,FALSE)="","",VLOOKUP($J49,医療機関データ!$A:$U,Z$7,FALSE))</f>
        <v>#N/A</v>
      </c>
      <c r="AA49" s="76" t="e">
        <f>IF(VLOOKUP($J49,医療機関データ!$A:$U,AA$7,FALSE)="","",VLOOKUP($J49,医療機関データ!$A:$U,AA$7,FALSE))</f>
        <v>#N/A</v>
      </c>
      <c r="AB49" s="76" t="e">
        <f>IF(VLOOKUP($J49,医療機関データ!$A:$U,AB$7,FALSE)="","",VLOOKUP($J49,医療機関データ!$A:$U,AB$7,FALSE))</f>
        <v>#N/A</v>
      </c>
      <c r="AC49" s="76" t="e">
        <f>IF(VLOOKUP($J49,医療機関データ!$A:$U,AC$7,FALSE)="","",VLOOKUP($J49,医療機関データ!$A:$U,AC$7,FALSE))</f>
        <v>#N/A</v>
      </c>
      <c r="AD49" s="76" t="e">
        <f>IF(VLOOKUP($J49,医療機関データ!$A:$U,AD$7,FALSE)="","",VLOOKUP($J49,医療機関データ!$A:$U,AD$7,FALSE))</f>
        <v>#N/A</v>
      </c>
      <c r="AE49" s="76" t="e">
        <f>IF(VLOOKUP($J49,医療機関データ!$A:$U,AE$7,FALSE)="","",VLOOKUP($J49,医療機関データ!$A:$U,AE$7,FALSE))</f>
        <v>#N/A</v>
      </c>
      <c r="AF49" s="76" t="e">
        <f>IF(VLOOKUP($J49,医療機関データ!$A:$U,AF$7,FALSE)="","",VLOOKUP($J49,医療機関データ!$A:$U,AF$7,FALSE))</f>
        <v>#N/A</v>
      </c>
      <c r="AG49" s="76" t="e">
        <f>IF(VLOOKUP($J49,医療機関データ!$A:$U,AG$7,FALSE)="","",VLOOKUP($J49,医療機関データ!$A:$U,AG$7,FALSE))</f>
        <v>#N/A</v>
      </c>
    </row>
    <row r="50" spans="1:33" ht="18" customHeight="1" x14ac:dyDescent="0.15">
      <c r="A50" s="29">
        <v>43</v>
      </c>
      <c r="B50" s="33"/>
      <c r="C50" s="27"/>
      <c r="D50" s="27"/>
      <c r="E50" s="27"/>
      <c r="F50" s="27"/>
      <c r="G50" s="28"/>
      <c r="H50" s="84"/>
      <c r="I50" s="84"/>
      <c r="J50" s="81"/>
      <c r="K50" s="78"/>
      <c r="L50" s="9" t="str">
        <f>IF(C50="","",VLOOKUP(J50,医療機関データ!$A:$B,2,FALSE))</f>
        <v/>
      </c>
      <c r="M50" s="10" t="str">
        <f>IF(C50="","",IF(AND(OR(F50=1,F50="男"),OR(I50=1,I50=2)),"男性です",IF(AND(OR(F50=2,F50="女"),AND(I50&lt;&gt;1,I50&lt;&gt;2,I50&lt;&gt;3)),"無効です",IF(AND(I50=2,VLOOKUP(J50,医療機関データ!$A:$D,4,FALSE)="×"),"医師採取不可",""))))</f>
        <v/>
      </c>
      <c r="N50" s="10" t="str">
        <f t="shared" si="0"/>
        <v/>
      </c>
      <c r="O50" s="10" t="str">
        <f t="shared" si="1"/>
        <v/>
      </c>
      <c r="P50" s="10" t="str">
        <f t="shared" si="2"/>
        <v/>
      </c>
      <c r="Q50" s="76" t="e">
        <f>IF(VLOOKUP($J50,医療機関データ!$A:$U,Q$7,FALSE)="","",VLOOKUP($J50,医療機関データ!$A:$U,Q$7,FALSE))</f>
        <v>#N/A</v>
      </c>
      <c r="R50" s="76" t="e">
        <f>IF(VLOOKUP($J50,医療機関データ!$A:$U,R$7,FALSE)="","",VLOOKUP($J50,医療機関データ!$A:$U,R$7,FALSE))</f>
        <v>#N/A</v>
      </c>
      <c r="S50" s="76" t="e">
        <f>IF(VLOOKUP($J50,医療機関データ!$A:$U,S$7,FALSE)="","",VLOOKUP($J50,医療機関データ!$A:$U,S$7,FALSE))</f>
        <v>#N/A</v>
      </c>
      <c r="T50" s="76" t="e">
        <f>IF(VLOOKUP($J50,医療機関データ!$A:$U,T$7,FALSE)="","",VLOOKUP($J50,医療機関データ!$A:$U,T$7,FALSE))</f>
        <v>#N/A</v>
      </c>
      <c r="U50" s="76" t="e">
        <f>IF(VLOOKUP($J50,医療機関データ!$A:$U,U$7,FALSE)="","",VLOOKUP($J50,医療機関データ!$A:$U,U$7,FALSE))</f>
        <v>#N/A</v>
      </c>
      <c r="V50" s="76" t="e">
        <f>IF(VLOOKUP($J50,医療機関データ!$A:$U,V$7,FALSE)="","",VLOOKUP($J50,医療機関データ!$A:$U,V$7,FALSE))</f>
        <v>#N/A</v>
      </c>
      <c r="W50" s="76" t="e">
        <f>IF(VLOOKUP($J50,医療機関データ!$A:$U,W$7,FALSE)="","",VLOOKUP($J50,医療機関データ!$A:$U,W$7,FALSE))</f>
        <v>#N/A</v>
      </c>
      <c r="X50" s="76" t="e">
        <f>IF(VLOOKUP($J50,医療機関データ!$A:$U,X$7,FALSE)="","",VLOOKUP($J50,医療機関データ!$A:$U,X$7,FALSE))</f>
        <v>#N/A</v>
      </c>
      <c r="Y50" s="76" t="e">
        <f>IF(VLOOKUP($J50,医療機関データ!$A:$U,Y$7,FALSE)="","",VLOOKUP($J50,医療機関データ!$A:$U,Y$7,FALSE))</f>
        <v>#N/A</v>
      </c>
      <c r="Z50" s="76" t="e">
        <f>IF(VLOOKUP($J50,医療機関データ!$A:$U,Z$7,FALSE)="","",VLOOKUP($J50,医療機関データ!$A:$U,Z$7,FALSE))</f>
        <v>#N/A</v>
      </c>
      <c r="AA50" s="76" t="e">
        <f>IF(VLOOKUP($J50,医療機関データ!$A:$U,AA$7,FALSE)="","",VLOOKUP($J50,医療機関データ!$A:$U,AA$7,FALSE))</f>
        <v>#N/A</v>
      </c>
      <c r="AB50" s="76" t="e">
        <f>IF(VLOOKUP($J50,医療機関データ!$A:$U,AB$7,FALSE)="","",VLOOKUP($J50,医療機関データ!$A:$U,AB$7,FALSE))</f>
        <v>#N/A</v>
      </c>
      <c r="AC50" s="76" t="e">
        <f>IF(VLOOKUP($J50,医療機関データ!$A:$U,AC$7,FALSE)="","",VLOOKUP($J50,医療機関データ!$A:$U,AC$7,FALSE))</f>
        <v>#N/A</v>
      </c>
      <c r="AD50" s="76" t="e">
        <f>IF(VLOOKUP($J50,医療機関データ!$A:$U,AD$7,FALSE)="","",VLOOKUP($J50,医療機関データ!$A:$U,AD$7,FALSE))</f>
        <v>#N/A</v>
      </c>
      <c r="AE50" s="76" t="e">
        <f>IF(VLOOKUP($J50,医療機関データ!$A:$U,AE$7,FALSE)="","",VLOOKUP($J50,医療機関データ!$A:$U,AE$7,FALSE))</f>
        <v>#N/A</v>
      </c>
      <c r="AF50" s="76" t="e">
        <f>IF(VLOOKUP($J50,医療機関データ!$A:$U,AF$7,FALSE)="","",VLOOKUP($J50,医療機関データ!$A:$U,AF$7,FALSE))</f>
        <v>#N/A</v>
      </c>
      <c r="AG50" s="76" t="e">
        <f>IF(VLOOKUP($J50,医療機関データ!$A:$U,AG$7,FALSE)="","",VLOOKUP($J50,医療機関データ!$A:$U,AG$7,FALSE))</f>
        <v>#N/A</v>
      </c>
    </row>
    <row r="51" spans="1:33" ht="18" customHeight="1" x14ac:dyDescent="0.15">
      <c r="A51" s="29">
        <v>44</v>
      </c>
      <c r="B51" s="33"/>
      <c r="C51" s="27"/>
      <c r="D51" s="27"/>
      <c r="E51" s="27"/>
      <c r="F51" s="27"/>
      <c r="G51" s="28"/>
      <c r="H51" s="84"/>
      <c r="I51" s="84"/>
      <c r="J51" s="81"/>
      <c r="K51" s="78"/>
      <c r="L51" s="9" t="str">
        <f>IF(C51="","",VLOOKUP(J51,医療機関データ!$A:$B,2,FALSE))</f>
        <v/>
      </c>
      <c r="M51" s="10" t="str">
        <f>IF(C51="","",IF(AND(OR(F51=1,F51="男"),OR(I51=1,I51=2)),"男性です",IF(AND(OR(F51=2,F51="女"),AND(I51&lt;&gt;1,I51&lt;&gt;2,I51&lt;&gt;3)),"無効です",IF(AND(I51=2,VLOOKUP(J51,医療機関データ!$A:$D,4,FALSE)="×"),"医師採取不可",""))))</f>
        <v/>
      </c>
      <c r="N51" s="10" t="str">
        <f t="shared" si="0"/>
        <v/>
      </c>
      <c r="O51" s="10" t="str">
        <f t="shared" si="1"/>
        <v/>
      </c>
      <c r="P51" s="10" t="str">
        <f t="shared" si="2"/>
        <v/>
      </c>
      <c r="Q51" s="76" t="e">
        <f>IF(VLOOKUP($J51,医療機関データ!$A:$U,Q$7,FALSE)="","",VLOOKUP($J51,医療機関データ!$A:$U,Q$7,FALSE))</f>
        <v>#N/A</v>
      </c>
      <c r="R51" s="76" t="e">
        <f>IF(VLOOKUP($J51,医療機関データ!$A:$U,R$7,FALSE)="","",VLOOKUP($J51,医療機関データ!$A:$U,R$7,FALSE))</f>
        <v>#N/A</v>
      </c>
      <c r="S51" s="76" t="e">
        <f>IF(VLOOKUP($J51,医療機関データ!$A:$U,S$7,FALSE)="","",VLOOKUP($J51,医療機関データ!$A:$U,S$7,FALSE))</f>
        <v>#N/A</v>
      </c>
      <c r="T51" s="76" t="e">
        <f>IF(VLOOKUP($J51,医療機関データ!$A:$U,T$7,FALSE)="","",VLOOKUP($J51,医療機関データ!$A:$U,T$7,FALSE))</f>
        <v>#N/A</v>
      </c>
      <c r="U51" s="76" t="e">
        <f>IF(VLOOKUP($J51,医療機関データ!$A:$U,U$7,FALSE)="","",VLOOKUP($J51,医療機関データ!$A:$U,U$7,FALSE))</f>
        <v>#N/A</v>
      </c>
      <c r="V51" s="76" t="e">
        <f>IF(VLOOKUP($J51,医療機関データ!$A:$U,V$7,FALSE)="","",VLOOKUP($J51,医療機関データ!$A:$U,V$7,FALSE))</f>
        <v>#N/A</v>
      </c>
      <c r="W51" s="76" t="e">
        <f>IF(VLOOKUP($J51,医療機関データ!$A:$U,W$7,FALSE)="","",VLOOKUP($J51,医療機関データ!$A:$U,W$7,FALSE))</f>
        <v>#N/A</v>
      </c>
      <c r="X51" s="76" t="e">
        <f>IF(VLOOKUP($J51,医療機関データ!$A:$U,X$7,FALSE)="","",VLOOKUP($J51,医療機関データ!$A:$U,X$7,FALSE))</f>
        <v>#N/A</v>
      </c>
      <c r="Y51" s="76" t="e">
        <f>IF(VLOOKUP($J51,医療機関データ!$A:$U,Y$7,FALSE)="","",VLOOKUP($J51,医療機関データ!$A:$U,Y$7,FALSE))</f>
        <v>#N/A</v>
      </c>
      <c r="Z51" s="76" t="e">
        <f>IF(VLOOKUP($J51,医療機関データ!$A:$U,Z$7,FALSE)="","",VLOOKUP($J51,医療機関データ!$A:$U,Z$7,FALSE))</f>
        <v>#N/A</v>
      </c>
      <c r="AA51" s="76" t="e">
        <f>IF(VLOOKUP($J51,医療機関データ!$A:$U,AA$7,FALSE)="","",VLOOKUP($J51,医療機関データ!$A:$U,AA$7,FALSE))</f>
        <v>#N/A</v>
      </c>
      <c r="AB51" s="76" t="e">
        <f>IF(VLOOKUP($J51,医療機関データ!$A:$U,AB$7,FALSE)="","",VLOOKUP($J51,医療機関データ!$A:$U,AB$7,FALSE))</f>
        <v>#N/A</v>
      </c>
      <c r="AC51" s="76" t="e">
        <f>IF(VLOOKUP($J51,医療機関データ!$A:$U,AC$7,FALSE)="","",VLOOKUP($J51,医療機関データ!$A:$U,AC$7,FALSE))</f>
        <v>#N/A</v>
      </c>
      <c r="AD51" s="76" t="e">
        <f>IF(VLOOKUP($J51,医療機関データ!$A:$U,AD$7,FALSE)="","",VLOOKUP($J51,医療機関データ!$A:$U,AD$7,FALSE))</f>
        <v>#N/A</v>
      </c>
      <c r="AE51" s="76" t="e">
        <f>IF(VLOOKUP($J51,医療機関データ!$A:$U,AE$7,FALSE)="","",VLOOKUP($J51,医療機関データ!$A:$U,AE$7,FALSE))</f>
        <v>#N/A</v>
      </c>
      <c r="AF51" s="76" t="e">
        <f>IF(VLOOKUP($J51,医療機関データ!$A:$U,AF$7,FALSE)="","",VLOOKUP($J51,医療機関データ!$A:$U,AF$7,FALSE))</f>
        <v>#N/A</v>
      </c>
      <c r="AG51" s="76" t="e">
        <f>IF(VLOOKUP($J51,医療機関データ!$A:$U,AG$7,FALSE)="","",VLOOKUP($J51,医療機関データ!$A:$U,AG$7,FALSE))</f>
        <v>#N/A</v>
      </c>
    </row>
    <row r="52" spans="1:33" ht="18" customHeight="1" x14ac:dyDescent="0.15">
      <c r="A52" s="29">
        <v>45</v>
      </c>
      <c r="B52" s="33"/>
      <c r="C52" s="27"/>
      <c r="D52" s="67"/>
      <c r="E52" s="27"/>
      <c r="F52" s="27"/>
      <c r="G52" s="28"/>
      <c r="H52" s="84"/>
      <c r="I52" s="84"/>
      <c r="J52" s="81"/>
      <c r="K52" s="78"/>
      <c r="L52" s="9" t="str">
        <f>IF(C52="","",VLOOKUP(J52,医療機関データ!$A:$B,2,FALSE))</f>
        <v/>
      </c>
      <c r="M52" s="10" t="str">
        <f>IF(C52="","",IF(AND(OR(F52=1,F52="男"),OR(I52=1,I52=2)),"男性です",IF(AND(OR(F52=2,F52="女"),AND(I52&lt;&gt;1,I52&lt;&gt;2,I52&lt;&gt;3)),"無効です",IF(AND(I52=2,VLOOKUP(J52,医療機関データ!$A:$D,4,FALSE)="×"),"医師採取不可",""))))</f>
        <v/>
      </c>
      <c r="N52" s="10" t="str">
        <f t="shared" si="0"/>
        <v/>
      </c>
      <c r="O52" s="10" t="str">
        <f t="shared" si="1"/>
        <v/>
      </c>
      <c r="P52" s="10" t="str">
        <f t="shared" si="2"/>
        <v/>
      </c>
      <c r="Q52" s="76" t="e">
        <f>IF(VLOOKUP($J52,医療機関データ!$A:$U,Q$7,FALSE)="","",VLOOKUP($J52,医療機関データ!$A:$U,Q$7,FALSE))</f>
        <v>#N/A</v>
      </c>
      <c r="R52" s="76" t="e">
        <f>IF(VLOOKUP($J52,医療機関データ!$A:$U,R$7,FALSE)="","",VLOOKUP($J52,医療機関データ!$A:$U,R$7,FALSE))</f>
        <v>#N/A</v>
      </c>
      <c r="S52" s="76" t="e">
        <f>IF(VLOOKUP($J52,医療機関データ!$A:$U,S$7,FALSE)="","",VLOOKUP($J52,医療機関データ!$A:$U,S$7,FALSE))</f>
        <v>#N/A</v>
      </c>
      <c r="T52" s="76" t="e">
        <f>IF(VLOOKUP($J52,医療機関データ!$A:$U,T$7,FALSE)="","",VLOOKUP($J52,医療機関データ!$A:$U,T$7,FALSE))</f>
        <v>#N/A</v>
      </c>
      <c r="U52" s="76" t="e">
        <f>IF(VLOOKUP($J52,医療機関データ!$A:$U,U$7,FALSE)="","",VLOOKUP($J52,医療機関データ!$A:$U,U$7,FALSE))</f>
        <v>#N/A</v>
      </c>
      <c r="V52" s="76" t="e">
        <f>IF(VLOOKUP($J52,医療機関データ!$A:$U,V$7,FALSE)="","",VLOOKUP($J52,医療機関データ!$A:$U,V$7,FALSE))</f>
        <v>#N/A</v>
      </c>
      <c r="W52" s="76" t="e">
        <f>IF(VLOOKUP($J52,医療機関データ!$A:$U,W$7,FALSE)="","",VLOOKUP($J52,医療機関データ!$A:$U,W$7,FALSE))</f>
        <v>#N/A</v>
      </c>
      <c r="X52" s="76" t="e">
        <f>IF(VLOOKUP($J52,医療機関データ!$A:$U,X$7,FALSE)="","",VLOOKUP($J52,医療機関データ!$A:$U,X$7,FALSE))</f>
        <v>#N/A</v>
      </c>
      <c r="Y52" s="76" t="e">
        <f>IF(VLOOKUP($J52,医療機関データ!$A:$U,Y$7,FALSE)="","",VLOOKUP($J52,医療機関データ!$A:$U,Y$7,FALSE))</f>
        <v>#N/A</v>
      </c>
      <c r="Z52" s="76" t="e">
        <f>IF(VLOOKUP($J52,医療機関データ!$A:$U,Z$7,FALSE)="","",VLOOKUP($J52,医療機関データ!$A:$U,Z$7,FALSE))</f>
        <v>#N/A</v>
      </c>
      <c r="AA52" s="76" t="e">
        <f>IF(VLOOKUP($J52,医療機関データ!$A:$U,AA$7,FALSE)="","",VLOOKUP($J52,医療機関データ!$A:$U,AA$7,FALSE))</f>
        <v>#N/A</v>
      </c>
      <c r="AB52" s="76" t="e">
        <f>IF(VLOOKUP($J52,医療機関データ!$A:$U,AB$7,FALSE)="","",VLOOKUP($J52,医療機関データ!$A:$U,AB$7,FALSE))</f>
        <v>#N/A</v>
      </c>
      <c r="AC52" s="76" t="e">
        <f>IF(VLOOKUP($J52,医療機関データ!$A:$U,AC$7,FALSE)="","",VLOOKUP($J52,医療機関データ!$A:$U,AC$7,FALSE))</f>
        <v>#N/A</v>
      </c>
      <c r="AD52" s="76" t="e">
        <f>IF(VLOOKUP($J52,医療機関データ!$A:$U,AD$7,FALSE)="","",VLOOKUP($J52,医療機関データ!$A:$U,AD$7,FALSE))</f>
        <v>#N/A</v>
      </c>
      <c r="AE52" s="76" t="e">
        <f>IF(VLOOKUP($J52,医療機関データ!$A:$U,AE$7,FALSE)="","",VLOOKUP($J52,医療機関データ!$A:$U,AE$7,FALSE))</f>
        <v>#N/A</v>
      </c>
      <c r="AF52" s="76" t="e">
        <f>IF(VLOOKUP($J52,医療機関データ!$A:$U,AF$7,FALSE)="","",VLOOKUP($J52,医療機関データ!$A:$U,AF$7,FALSE))</f>
        <v>#N/A</v>
      </c>
      <c r="AG52" s="76" t="e">
        <f>IF(VLOOKUP($J52,医療機関データ!$A:$U,AG$7,FALSE)="","",VLOOKUP($J52,医療機関データ!$A:$U,AG$7,FALSE))</f>
        <v>#N/A</v>
      </c>
    </row>
    <row r="53" spans="1:33" ht="18" customHeight="1" x14ac:dyDescent="0.15">
      <c r="A53" s="29">
        <v>46</v>
      </c>
      <c r="B53" s="33"/>
      <c r="C53" s="27"/>
      <c r="D53" s="27"/>
      <c r="E53" s="27"/>
      <c r="F53" s="27"/>
      <c r="G53" s="28"/>
      <c r="H53" s="84"/>
      <c r="I53" s="84"/>
      <c r="J53" s="81"/>
      <c r="K53" s="78"/>
      <c r="L53" s="9" t="str">
        <f>IF(C53="","",VLOOKUP(J53,医療機関データ!$A:$B,2,FALSE))</f>
        <v/>
      </c>
      <c r="M53" s="10" t="str">
        <f>IF(C53="","",IF(AND(OR(F53=1,F53="男"),OR(I53=1,I53=2)),"男性です",IF(AND(OR(F53=2,F53="女"),AND(I53&lt;&gt;1,I53&lt;&gt;2,I53&lt;&gt;3)),"無効です",IF(AND(I53=2,VLOOKUP(J53,医療機関データ!$A:$D,4,FALSE)="×"),"医師採取不可",""))))</f>
        <v/>
      </c>
      <c r="N53" s="10" t="str">
        <f t="shared" si="0"/>
        <v/>
      </c>
      <c r="O53" s="10" t="str">
        <f t="shared" si="1"/>
        <v/>
      </c>
      <c r="P53" s="10" t="str">
        <f t="shared" si="2"/>
        <v/>
      </c>
      <c r="Q53" s="76" t="e">
        <f>IF(VLOOKUP($J53,医療機関データ!$A:$U,Q$7,FALSE)="","",VLOOKUP($J53,医療機関データ!$A:$U,Q$7,FALSE))</f>
        <v>#N/A</v>
      </c>
      <c r="R53" s="76" t="e">
        <f>IF(VLOOKUP($J53,医療機関データ!$A:$U,R$7,FALSE)="","",VLOOKUP($J53,医療機関データ!$A:$U,R$7,FALSE))</f>
        <v>#N/A</v>
      </c>
      <c r="S53" s="76" t="e">
        <f>IF(VLOOKUP($J53,医療機関データ!$A:$U,S$7,FALSE)="","",VLOOKUP($J53,医療機関データ!$A:$U,S$7,FALSE))</f>
        <v>#N/A</v>
      </c>
      <c r="T53" s="76" t="e">
        <f>IF(VLOOKUP($J53,医療機関データ!$A:$U,T$7,FALSE)="","",VLOOKUP($J53,医療機関データ!$A:$U,T$7,FALSE))</f>
        <v>#N/A</v>
      </c>
      <c r="U53" s="76" t="e">
        <f>IF(VLOOKUP($J53,医療機関データ!$A:$U,U$7,FALSE)="","",VLOOKUP($J53,医療機関データ!$A:$U,U$7,FALSE))</f>
        <v>#N/A</v>
      </c>
      <c r="V53" s="76" t="e">
        <f>IF(VLOOKUP($J53,医療機関データ!$A:$U,V$7,FALSE)="","",VLOOKUP($J53,医療機関データ!$A:$U,V$7,FALSE))</f>
        <v>#N/A</v>
      </c>
      <c r="W53" s="76" t="e">
        <f>IF(VLOOKUP($J53,医療機関データ!$A:$U,W$7,FALSE)="","",VLOOKUP($J53,医療機関データ!$A:$U,W$7,FALSE))</f>
        <v>#N/A</v>
      </c>
      <c r="X53" s="76" t="e">
        <f>IF(VLOOKUP($J53,医療機関データ!$A:$U,X$7,FALSE)="","",VLOOKUP($J53,医療機関データ!$A:$U,X$7,FALSE))</f>
        <v>#N/A</v>
      </c>
      <c r="Y53" s="76" t="e">
        <f>IF(VLOOKUP($J53,医療機関データ!$A:$U,Y$7,FALSE)="","",VLOOKUP($J53,医療機関データ!$A:$U,Y$7,FALSE))</f>
        <v>#N/A</v>
      </c>
      <c r="Z53" s="76" t="e">
        <f>IF(VLOOKUP($J53,医療機関データ!$A:$U,Z$7,FALSE)="","",VLOOKUP($J53,医療機関データ!$A:$U,Z$7,FALSE))</f>
        <v>#N/A</v>
      </c>
      <c r="AA53" s="76" t="e">
        <f>IF(VLOOKUP($J53,医療機関データ!$A:$U,AA$7,FALSE)="","",VLOOKUP($J53,医療機関データ!$A:$U,AA$7,FALSE))</f>
        <v>#N/A</v>
      </c>
      <c r="AB53" s="76" t="e">
        <f>IF(VLOOKUP($J53,医療機関データ!$A:$U,AB$7,FALSE)="","",VLOOKUP($J53,医療機関データ!$A:$U,AB$7,FALSE))</f>
        <v>#N/A</v>
      </c>
      <c r="AC53" s="76" t="e">
        <f>IF(VLOOKUP($J53,医療機関データ!$A:$U,AC$7,FALSE)="","",VLOOKUP($J53,医療機関データ!$A:$U,AC$7,FALSE))</f>
        <v>#N/A</v>
      </c>
      <c r="AD53" s="76" t="e">
        <f>IF(VLOOKUP($J53,医療機関データ!$A:$U,AD$7,FALSE)="","",VLOOKUP($J53,医療機関データ!$A:$U,AD$7,FALSE))</f>
        <v>#N/A</v>
      </c>
      <c r="AE53" s="76" t="e">
        <f>IF(VLOOKUP($J53,医療機関データ!$A:$U,AE$7,FALSE)="","",VLOOKUP($J53,医療機関データ!$A:$U,AE$7,FALSE))</f>
        <v>#N/A</v>
      </c>
      <c r="AF53" s="76" t="e">
        <f>IF(VLOOKUP($J53,医療機関データ!$A:$U,AF$7,FALSE)="","",VLOOKUP($J53,医療機関データ!$A:$U,AF$7,FALSE))</f>
        <v>#N/A</v>
      </c>
      <c r="AG53" s="76" t="e">
        <f>IF(VLOOKUP($J53,医療機関データ!$A:$U,AG$7,FALSE)="","",VLOOKUP($J53,医療機関データ!$A:$U,AG$7,FALSE))</f>
        <v>#N/A</v>
      </c>
    </row>
    <row r="54" spans="1:33" ht="18" customHeight="1" x14ac:dyDescent="0.15">
      <c r="A54" s="29">
        <v>47</v>
      </c>
      <c r="B54" s="33"/>
      <c r="C54" s="27"/>
      <c r="D54" s="27"/>
      <c r="E54" s="27"/>
      <c r="F54" s="27"/>
      <c r="G54" s="28"/>
      <c r="H54" s="84"/>
      <c r="I54" s="84"/>
      <c r="J54" s="81"/>
      <c r="K54" s="78"/>
      <c r="L54" s="9" t="str">
        <f>IF(C54="","",VLOOKUP(J54,医療機関データ!$A:$B,2,FALSE))</f>
        <v/>
      </c>
      <c r="M54" s="10" t="str">
        <f>IF(C54="","",IF(AND(OR(F54=1,F54="男"),OR(I54=1,I54=2)),"男性です",IF(AND(OR(F54=2,F54="女"),AND(I54&lt;&gt;1,I54&lt;&gt;2,I54&lt;&gt;3)),"無効です",IF(AND(I54=2,VLOOKUP(J54,医療機関データ!$A:$D,4,FALSE)="×"),"医師採取不可",""))))</f>
        <v/>
      </c>
      <c r="N54" s="10" t="str">
        <f t="shared" si="0"/>
        <v/>
      </c>
      <c r="O54" s="10" t="str">
        <f t="shared" si="1"/>
        <v/>
      </c>
      <c r="P54" s="10" t="str">
        <f t="shared" si="2"/>
        <v/>
      </c>
      <c r="Q54" s="76" t="e">
        <f>IF(VLOOKUP($J54,医療機関データ!$A:$U,Q$7,FALSE)="","",VLOOKUP($J54,医療機関データ!$A:$U,Q$7,FALSE))</f>
        <v>#N/A</v>
      </c>
      <c r="R54" s="76" t="e">
        <f>IF(VLOOKUP($J54,医療機関データ!$A:$U,R$7,FALSE)="","",VLOOKUP($J54,医療機関データ!$A:$U,R$7,FALSE))</f>
        <v>#N/A</v>
      </c>
      <c r="S54" s="76" t="e">
        <f>IF(VLOOKUP($J54,医療機関データ!$A:$U,S$7,FALSE)="","",VLOOKUP($J54,医療機関データ!$A:$U,S$7,FALSE))</f>
        <v>#N/A</v>
      </c>
      <c r="T54" s="76" t="e">
        <f>IF(VLOOKUP($J54,医療機関データ!$A:$U,T$7,FALSE)="","",VLOOKUP($J54,医療機関データ!$A:$U,T$7,FALSE))</f>
        <v>#N/A</v>
      </c>
      <c r="U54" s="76" t="e">
        <f>IF(VLOOKUP($J54,医療機関データ!$A:$U,U$7,FALSE)="","",VLOOKUP($J54,医療機関データ!$A:$U,U$7,FALSE))</f>
        <v>#N/A</v>
      </c>
      <c r="V54" s="76" t="e">
        <f>IF(VLOOKUP($J54,医療機関データ!$A:$U,V$7,FALSE)="","",VLOOKUP($J54,医療機関データ!$A:$U,V$7,FALSE))</f>
        <v>#N/A</v>
      </c>
      <c r="W54" s="76" t="e">
        <f>IF(VLOOKUP($J54,医療機関データ!$A:$U,W$7,FALSE)="","",VLOOKUP($J54,医療機関データ!$A:$U,W$7,FALSE))</f>
        <v>#N/A</v>
      </c>
      <c r="X54" s="76" t="e">
        <f>IF(VLOOKUP($J54,医療機関データ!$A:$U,X$7,FALSE)="","",VLOOKUP($J54,医療機関データ!$A:$U,X$7,FALSE))</f>
        <v>#N/A</v>
      </c>
      <c r="Y54" s="76" t="e">
        <f>IF(VLOOKUP($J54,医療機関データ!$A:$U,Y$7,FALSE)="","",VLOOKUP($J54,医療機関データ!$A:$U,Y$7,FALSE))</f>
        <v>#N/A</v>
      </c>
      <c r="Z54" s="76" t="e">
        <f>IF(VLOOKUP($J54,医療機関データ!$A:$U,Z$7,FALSE)="","",VLOOKUP($J54,医療機関データ!$A:$U,Z$7,FALSE))</f>
        <v>#N/A</v>
      </c>
      <c r="AA54" s="76" t="e">
        <f>IF(VLOOKUP($J54,医療機関データ!$A:$U,AA$7,FALSE)="","",VLOOKUP($J54,医療機関データ!$A:$U,AA$7,FALSE))</f>
        <v>#N/A</v>
      </c>
      <c r="AB54" s="76" t="e">
        <f>IF(VLOOKUP($J54,医療機関データ!$A:$U,AB$7,FALSE)="","",VLOOKUP($J54,医療機関データ!$A:$U,AB$7,FALSE))</f>
        <v>#N/A</v>
      </c>
      <c r="AC54" s="76" t="e">
        <f>IF(VLOOKUP($J54,医療機関データ!$A:$U,AC$7,FALSE)="","",VLOOKUP($J54,医療機関データ!$A:$U,AC$7,FALSE))</f>
        <v>#N/A</v>
      </c>
      <c r="AD54" s="76" t="e">
        <f>IF(VLOOKUP($J54,医療機関データ!$A:$U,AD$7,FALSE)="","",VLOOKUP($J54,医療機関データ!$A:$U,AD$7,FALSE))</f>
        <v>#N/A</v>
      </c>
      <c r="AE54" s="76" t="e">
        <f>IF(VLOOKUP($J54,医療機関データ!$A:$U,AE$7,FALSE)="","",VLOOKUP($J54,医療機関データ!$A:$U,AE$7,FALSE))</f>
        <v>#N/A</v>
      </c>
      <c r="AF54" s="76" t="e">
        <f>IF(VLOOKUP($J54,医療機関データ!$A:$U,AF$7,FALSE)="","",VLOOKUP($J54,医療機関データ!$A:$U,AF$7,FALSE))</f>
        <v>#N/A</v>
      </c>
      <c r="AG54" s="76" t="e">
        <f>IF(VLOOKUP($J54,医療機関データ!$A:$U,AG$7,FALSE)="","",VLOOKUP($J54,医療機関データ!$A:$U,AG$7,FALSE))</f>
        <v>#N/A</v>
      </c>
    </row>
    <row r="55" spans="1:33" ht="18" customHeight="1" x14ac:dyDescent="0.15">
      <c r="A55" s="29">
        <v>48</v>
      </c>
      <c r="B55" s="33"/>
      <c r="C55" s="27"/>
      <c r="D55" s="67"/>
      <c r="E55" s="27"/>
      <c r="F55" s="27"/>
      <c r="G55" s="28"/>
      <c r="H55" s="84"/>
      <c r="I55" s="84"/>
      <c r="J55" s="81"/>
      <c r="K55" s="78"/>
      <c r="L55" s="9" t="str">
        <f>IF(C55="","",VLOOKUP(J55,医療機関データ!$A:$B,2,FALSE))</f>
        <v/>
      </c>
      <c r="M55" s="10" t="str">
        <f>IF(C55="","",IF(AND(OR(F55=1,F55="男"),OR(I55=1,I55=2)),"男性です",IF(AND(OR(F55=2,F55="女"),AND(I55&lt;&gt;1,I55&lt;&gt;2,I55&lt;&gt;3)),"無効です",IF(AND(I55=2,VLOOKUP(J55,医療機関データ!$A:$D,4,FALSE)="×"),"医師採取不可",""))))</f>
        <v/>
      </c>
      <c r="N55" s="10" t="str">
        <f t="shared" si="0"/>
        <v/>
      </c>
      <c r="O55" s="10" t="str">
        <f t="shared" si="1"/>
        <v/>
      </c>
      <c r="P55" s="10" t="str">
        <f t="shared" si="2"/>
        <v/>
      </c>
      <c r="Q55" s="76" t="e">
        <f>IF(VLOOKUP($J55,医療機関データ!$A:$U,Q$7,FALSE)="","",VLOOKUP($J55,医療機関データ!$A:$U,Q$7,FALSE))</f>
        <v>#N/A</v>
      </c>
      <c r="R55" s="76" t="e">
        <f>IF(VLOOKUP($J55,医療機関データ!$A:$U,R$7,FALSE)="","",VLOOKUP($J55,医療機関データ!$A:$U,R$7,FALSE))</f>
        <v>#N/A</v>
      </c>
      <c r="S55" s="76" t="e">
        <f>IF(VLOOKUP($J55,医療機関データ!$A:$U,S$7,FALSE)="","",VLOOKUP($J55,医療機関データ!$A:$U,S$7,FALSE))</f>
        <v>#N/A</v>
      </c>
      <c r="T55" s="76" t="e">
        <f>IF(VLOOKUP($J55,医療機関データ!$A:$U,T$7,FALSE)="","",VLOOKUP($J55,医療機関データ!$A:$U,T$7,FALSE))</f>
        <v>#N/A</v>
      </c>
      <c r="U55" s="76" t="e">
        <f>IF(VLOOKUP($J55,医療機関データ!$A:$U,U$7,FALSE)="","",VLOOKUP($J55,医療機関データ!$A:$U,U$7,FALSE))</f>
        <v>#N/A</v>
      </c>
      <c r="V55" s="76" t="e">
        <f>IF(VLOOKUP($J55,医療機関データ!$A:$U,V$7,FALSE)="","",VLOOKUP($J55,医療機関データ!$A:$U,V$7,FALSE))</f>
        <v>#N/A</v>
      </c>
      <c r="W55" s="76" t="e">
        <f>IF(VLOOKUP($J55,医療機関データ!$A:$U,W$7,FALSE)="","",VLOOKUP($J55,医療機関データ!$A:$U,W$7,FALSE))</f>
        <v>#N/A</v>
      </c>
      <c r="X55" s="76" t="e">
        <f>IF(VLOOKUP($J55,医療機関データ!$A:$U,X$7,FALSE)="","",VLOOKUP($J55,医療機関データ!$A:$U,X$7,FALSE))</f>
        <v>#N/A</v>
      </c>
      <c r="Y55" s="76" t="e">
        <f>IF(VLOOKUP($J55,医療機関データ!$A:$U,Y$7,FALSE)="","",VLOOKUP($J55,医療機関データ!$A:$U,Y$7,FALSE))</f>
        <v>#N/A</v>
      </c>
      <c r="Z55" s="76" t="e">
        <f>IF(VLOOKUP($J55,医療機関データ!$A:$U,Z$7,FALSE)="","",VLOOKUP($J55,医療機関データ!$A:$U,Z$7,FALSE))</f>
        <v>#N/A</v>
      </c>
      <c r="AA55" s="76" t="e">
        <f>IF(VLOOKUP($J55,医療機関データ!$A:$U,AA$7,FALSE)="","",VLOOKUP($J55,医療機関データ!$A:$U,AA$7,FALSE))</f>
        <v>#N/A</v>
      </c>
      <c r="AB55" s="76" t="e">
        <f>IF(VLOOKUP($J55,医療機関データ!$A:$U,AB$7,FALSE)="","",VLOOKUP($J55,医療機関データ!$A:$U,AB$7,FALSE))</f>
        <v>#N/A</v>
      </c>
      <c r="AC55" s="76" t="e">
        <f>IF(VLOOKUP($J55,医療機関データ!$A:$U,AC$7,FALSE)="","",VLOOKUP($J55,医療機関データ!$A:$U,AC$7,FALSE))</f>
        <v>#N/A</v>
      </c>
      <c r="AD55" s="76" t="e">
        <f>IF(VLOOKUP($J55,医療機関データ!$A:$U,AD$7,FALSE)="","",VLOOKUP($J55,医療機関データ!$A:$U,AD$7,FALSE))</f>
        <v>#N/A</v>
      </c>
      <c r="AE55" s="76" t="e">
        <f>IF(VLOOKUP($J55,医療機関データ!$A:$U,AE$7,FALSE)="","",VLOOKUP($J55,医療機関データ!$A:$U,AE$7,FALSE))</f>
        <v>#N/A</v>
      </c>
      <c r="AF55" s="76" t="e">
        <f>IF(VLOOKUP($J55,医療機関データ!$A:$U,AF$7,FALSE)="","",VLOOKUP($J55,医療機関データ!$A:$U,AF$7,FALSE))</f>
        <v>#N/A</v>
      </c>
      <c r="AG55" s="76" t="e">
        <f>IF(VLOOKUP($J55,医療機関データ!$A:$U,AG$7,FALSE)="","",VLOOKUP($J55,医療機関データ!$A:$U,AG$7,FALSE))</f>
        <v>#N/A</v>
      </c>
    </row>
    <row r="56" spans="1:33" ht="18" customHeight="1" x14ac:dyDescent="0.15">
      <c r="A56" s="29">
        <v>49</v>
      </c>
      <c r="B56" s="33"/>
      <c r="C56" s="27"/>
      <c r="D56" s="27"/>
      <c r="E56" s="27"/>
      <c r="F56" s="27"/>
      <c r="G56" s="28"/>
      <c r="H56" s="84"/>
      <c r="I56" s="84"/>
      <c r="J56" s="81"/>
      <c r="K56" s="78"/>
      <c r="L56" s="9" t="str">
        <f>IF(C56="","",VLOOKUP(J56,医療機関データ!$A:$B,2,FALSE))</f>
        <v/>
      </c>
      <c r="M56" s="10" t="str">
        <f>IF(C56="","",IF(AND(OR(F56=1,F56="男"),OR(I56=1,I56=2)),"男性です",IF(AND(OR(F56=2,F56="女"),AND(I56&lt;&gt;1,I56&lt;&gt;2,I56&lt;&gt;3)),"無効です",IF(AND(I56=2,VLOOKUP(J56,医療機関データ!$A:$D,4,FALSE)="×"),"医師採取不可",""))))</f>
        <v/>
      </c>
      <c r="N56" s="10" t="str">
        <f t="shared" si="0"/>
        <v/>
      </c>
      <c r="O56" s="10" t="str">
        <f t="shared" si="1"/>
        <v/>
      </c>
      <c r="P56" s="10" t="str">
        <f t="shared" si="2"/>
        <v/>
      </c>
      <c r="Q56" s="76" t="e">
        <f>IF(VLOOKUP($J56,医療機関データ!$A:$U,Q$7,FALSE)="","",VLOOKUP($J56,医療機関データ!$A:$U,Q$7,FALSE))</f>
        <v>#N/A</v>
      </c>
      <c r="R56" s="76" t="e">
        <f>IF(VLOOKUP($J56,医療機関データ!$A:$U,R$7,FALSE)="","",VLOOKUP($J56,医療機関データ!$A:$U,R$7,FALSE))</f>
        <v>#N/A</v>
      </c>
      <c r="S56" s="76" t="e">
        <f>IF(VLOOKUP($J56,医療機関データ!$A:$U,S$7,FALSE)="","",VLOOKUP($J56,医療機関データ!$A:$U,S$7,FALSE))</f>
        <v>#N/A</v>
      </c>
      <c r="T56" s="76" t="e">
        <f>IF(VLOOKUP($J56,医療機関データ!$A:$U,T$7,FALSE)="","",VLOOKUP($J56,医療機関データ!$A:$U,T$7,FALSE))</f>
        <v>#N/A</v>
      </c>
      <c r="U56" s="76" t="e">
        <f>IF(VLOOKUP($J56,医療機関データ!$A:$U,U$7,FALSE)="","",VLOOKUP($J56,医療機関データ!$A:$U,U$7,FALSE))</f>
        <v>#N/A</v>
      </c>
      <c r="V56" s="76" t="e">
        <f>IF(VLOOKUP($J56,医療機関データ!$A:$U,V$7,FALSE)="","",VLOOKUP($J56,医療機関データ!$A:$U,V$7,FALSE))</f>
        <v>#N/A</v>
      </c>
      <c r="W56" s="76" t="e">
        <f>IF(VLOOKUP($J56,医療機関データ!$A:$U,W$7,FALSE)="","",VLOOKUP($J56,医療機関データ!$A:$U,W$7,FALSE))</f>
        <v>#N/A</v>
      </c>
      <c r="X56" s="76" t="e">
        <f>IF(VLOOKUP($J56,医療機関データ!$A:$U,X$7,FALSE)="","",VLOOKUP($J56,医療機関データ!$A:$U,X$7,FALSE))</f>
        <v>#N/A</v>
      </c>
      <c r="Y56" s="76" t="e">
        <f>IF(VLOOKUP($J56,医療機関データ!$A:$U,Y$7,FALSE)="","",VLOOKUP($J56,医療機関データ!$A:$U,Y$7,FALSE))</f>
        <v>#N/A</v>
      </c>
      <c r="Z56" s="76" t="e">
        <f>IF(VLOOKUP($J56,医療機関データ!$A:$U,Z$7,FALSE)="","",VLOOKUP($J56,医療機関データ!$A:$U,Z$7,FALSE))</f>
        <v>#N/A</v>
      </c>
      <c r="AA56" s="76" t="e">
        <f>IF(VLOOKUP($J56,医療機関データ!$A:$U,AA$7,FALSE)="","",VLOOKUP($J56,医療機関データ!$A:$U,AA$7,FALSE))</f>
        <v>#N/A</v>
      </c>
      <c r="AB56" s="76" t="e">
        <f>IF(VLOOKUP($J56,医療機関データ!$A:$U,AB$7,FALSE)="","",VLOOKUP($J56,医療機関データ!$A:$U,AB$7,FALSE))</f>
        <v>#N/A</v>
      </c>
      <c r="AC56" s="76" t="e">
        <f>IF(VLOOKUP($J56,医療機関データ!$A:$U,AC$7,FALSE)="","",VLOOKUP($J56,医療機関データ!$A:$U,AC$7,FALSE))</f>
        <v>#N/A</v>
      </c>
      <c r="AD56" s="76" t="e">
        <f>IF(VLOOKUP($J56,医療機関データ!$A:$U,AD$7,FALSE)="","",VLOOKUP($J56,医療機関データ!$A:$U,AD$7,FALSE))</f>
        <v>#N/A</v>
      </c>
      <c r="AE56" s="76" t="e">
        <f>IF(VLOOKUP($J56,医療機関データ!$A:$U,AE$7,FALSE)="","",VLOOKUP($J56,医療機関データ!$A:$U,AE$7,FALSE))</f>
        <v>#N/A</v>
      </c>
      <c r="AF56" s="76" t="e">
        <f>IF(VLOOKUP($J56,医療機関データ!$A:$U,AF$7,FALSE)="","",VLOOKUP($J56,医療機関データ!$A:$U,AF$7,FALSE))</f>
        <v>#N/A</v>
      </c>
      <c r="AG56" s="76" t="e">
        <f>IF(VLOOKUP($J56,医療機関データ!$A:$U,AG$7,FALSE)="","",VLOOKUP($J56,医療機関データ!$A:$U,AG$7,FALSE))</f>
        <v>#N/A</v>
      </c>
    </row>
    <row r="57" spans="1:33" ht="18" customHeight="1" x14ac:dyDescent="0.15">
      <c r="A57" s="29">
        <v>50</v>
      </c>
      <c r="B57" s="33"/>
      <c r="C57" s="27"/>
      <c r="D57" s="27"/>
      <c r="E57" s="27"/>
      <c r="F57" s="27"/>
      <c r="G57" s="28"/>
      <c r="H57" s="84"/>
      <c r="I57" s="84"/>
      <c r="J57" s="81"/>
      <c r="K57" s="78"/>
      <c r="L57" s="9" t="str">
        <f>IF(C57="","",VLOOKUP(J57,医療機関データ!$A:$B,2,FALSE))</f>
        <v/>
      </c>
      <c r="M57" s="10" t="str">
        <f>IF(C57="","",IF(AND(OR(F57=1,F57="男"),OR(I57=1,I57=2)),"男性です",IF(AND(OR(F57=2,F57="女"),AND(I57&lt;&gt;1,I57&lt;&gt;2,I57&lt;&gt;3)),"無効です",IF(AND(I57=2,VLOOKUP(J57,医療機関データ!$A:$D,4,FALSE)="×"),"医師採取不可",""))))</f>
        <v/>
      </c>
      <c r="N57" s="10" t="str">
        <f t="shared" si="0"/>
        <v/>
      </c>
      <c r="O57" s="10" t="str">
        <f t="shared" si="1"/>
        <v/>
      </c>
      <c r="P57" s="10" t="str">
        <f t="shared" si="2"/>
        <v/>
      </c>
      <c r="Q57" s="76" t="e">
        <f>IF(VLOOKUP($J57,医療機関データ!$A:$U,Q$7,FALSE)="","",VLOOKUP($J57,医療機関データ!$A:$U,Q$7,FALSE))</f>
        <v>#N/A</v>
      </c>
      <c r="R57" s="76" t="e">
        <f>IF(VLOOKUP($J57,医療機関データ!$A:$U,R$7,FALSE)="","",VLOOKUP($J57,医療機関データ!$A:$U,R$7,FALSE))</f>
        <v>#N/A</v>
      </c>
      <c r="S57" s="76" t="e">
        <f>IF(VLOOKUP($J57,医療機関データ!$A:$U,S$7,FALSE)="","",VLOOKUP($J57,医療機関データ!$A:$U,S$7,FALSE))</f>
        <v>#N/A</v>
      </c>
      <c r="T57" s="76" t="e">
        <f>IF(VLOOKUP($J57,医療機関データ!$A:$U,T$7,FALSE)="","",VLOOKUP($J57,医療機関データ!$A:$U,T$7,FALSE))</f>
        <v>#N/A</v>
      </c>
      <c r="U57" s="76" t="e">
        <f>IF(VLOOKUP($J57,医療機関データ!$A:$U,U$7,FALSE)="","",VLOOKUP($J57,医療機関データ!$A:$U,U$7,FALSE))</f>
        <v>#N/A</v>
      </c>
      <c r="V57" s="76" t="e">
        <f>IF(VLOOKUP($J57,医療機関データ!$A:$U,V$7,FALSE)="","",VLOOKUP($J57,医療機関データ!$A:$U,V$7,FALSE))</f>
        <v>#N/A</v>
      </c>
      <c r="W57" s="76" t="e">
        <f>IF(VLOOKUP($J57,医療機関データ!$A:$U,W$7,FALSE)="","",VLOOKUP($J57,医療機関データ!$A:$U,W$7,FALSE))</f>
        <v>#N/A</v>
      </c>
      <c r="X57" s="76" t="e">
        <f>IF(VLOOKUP($J57,医療機関データ!$A:$U,X$7,FALSE)="","",VLOOKUP($J57,医療機関データ!$A:$U,X$7,FALSE))</f>
        <v>#N/A</v>
      </c>
      <c r="Y57" s="76" t="e">
        <f>IF(VLOOKUP($J57,医療機関データ!$A:$U,Y$7,FALSE)="","",VLOOKUP($J57,医療機関データ!$A:$U,Y$7,FALSE))</f>
        <v>#N/A</v>
      </c>
      <c r="Z57" s="76" t="e">
        <f>IF(VLOOKUP($J57,医療機関データ!$A:$U,Z$7,FALSE)="","",VLOOKUP($J57,医療機関データ!$A:$U,Z$7,FALSE))</f>
        <v>#N/A</v>
      </c>
      <c r="AA57" s="76" t="e">
        <f>IF(VLOOKUP($J57,医療機関データ!$A:$U,AA$7,FALSE)="","",VLOOKUP($J57,医療機関データ!$A:$U,AA$7,FALSE))</f>
        <v>#N/A</v>
      </c>
      <c r="AB57" s="76" t="e">
        <f>IF(VLOOKUP($J57,医療機関データ!$A:$U,AB$7,FALSE)="","",VLOOKUP($J57,医療機関データ!$A:$U,AB$7,FALSE))</f>
        <v>#N/A</v>
      </c>
      <c r="AC57" s="76" t="e">
        <f>IF(VLOOKUP($J57,医療機関データ!$A:$U,AC$7,FALSE)="","",VLOOKUP($J57,医療機関データ!$A:$U,AC$7,FALSE))</f>
        <v>#N/A</v>
      </c>
      <c r="AD57" s="76" t="e">
        <f>IF(VLOOKUP($J57,医療機関データ!$A:$U,AD$7,FALSE)="","",VLOOKUP($J57,医療機関データ!$A:$U,AD$7,FALSE))</f>
        <v>#N/A</v>
      </c>
      <c r="AE57" s="76" t="e">
        <f>IF(VLOOKUP($J57,医療機関データ!$A:$U,AE$7,FALSE)="","",VLOOKUP($J57,医療機関データ!$A:$U,AE$7,FALSE))</f>
        <v>#N/A</v>
      </c>
      <c r="AF57" s="76" t="e">
        <f>IF(VLOOKUP($J57,医療機関データ!$A:$U,AF$7,FALSE)="","",VLOOKUP($J57,医療機関データ!$A:$U,AF$7,FALSE))</f>
        <v>#N/A</v>
      </c>
      <c r="AG57" s="76" t="e">
        <f>IF(VLOOKUP($J57,医療機関データ!$A:$U,AG$7,FALSE)="","",VLOOKUP($J57,医療機関データ!$A:$U,AG$7,FALSE))</f>
        <v>#N/A</v>
      </c>
    </row>
    <row r="58" spans="1:33" ht="18" customHeight="1" x14ac:dyDescent="0.15">
      <c r="A58" s="29">
        <v>51</v>
      </c>
      <c r="B58" s="33"/>
      <c r="C58" s="27"/>
      <c r="D58" s="67"/>
      <c r="E58" s="27"/>
      <c r="F58" s="27"/>
      <c r="G58" s="28"/>
      <c r="H58" s="84"/>
      <c r="I58" s="84"/>
      <c r="J58" s="81"/>
      <c r="K58" s="78"/>
      <c r="L58" s="9" t="str">
        <f>IF(C58="","",VLOOKUP(J58,医療機関データ!$A:$B,2,FALSE))</f>
        <v/>
      </c>
      <c r="M58" s="10" t="str">
        <f>IF(C58="","",IF(AND(OR(F58=1,F58="男"),OR(I58=1,I58=2)),"男性です",IF(AND(OR(F58=2,F58="女"),AND(I58&lt;&gt;1,I58&lt;&gt;2,I58&lt;&gt;3)),"無効です",IF(AND(I58=2,VLOOKUP(J58,医療機関データ!$A:$D,4,FALSE)="×"),"医師採取不可",""))))</f>
        <v/>
      </c>
      <c r="N58" s="10" t="str">
        <f t="shared" si="0"/>
        <v/>
      </c>
      <c r="O58" s="10" t="str">
        <f t="shared" si="1"/>
        <v/>
      </c>
      <c r="P58" s="10" t="str">
        <f t="shared" si="2"/>
        <v/>
      </c>
      <c r="Q58" s="76" t="e">
        <f>IF(VLOOKUP($J58,医療機関データ!$A:$U,Q$7,FALSE)="","",VLOOKUP($J58,医療機関データ!$A:$U,Q$7,FALSE))</f>
        <v>#N/A</v>
      </c>
      <c r="R58" s="76" t="e">
        <f>IF(VLOOKUP($J58,医療機関データ!$A:$U,R$7,FALSE)="","",VLOOKUP($J58,医療機関データ!$A:$U,R$7,FALSE))</f>
        <v>#N/A</v>
      </c>
      <c r="S58" s="76" t="e">
        <f>IF(VLOOKUP($J58,医療機関データ!$A:$U,S$7,FALSE)="","",VLOOKUP($J58,医療機関データ!$A:$U,S$7,FALSE))</f>
        <v>#N/A</v>
      </c>
      <c r="T58" s="76" t="e">
        <f>IF(VLOOKUP($J58,医療機関データ!$A:$U,T$7,FALSE)="","",VLOOKUP($J58,医療機関データ!$A:$U,T$7,FALSE))</f>
        <v>#N/A</v>
      </c>
      <c r="U58" s="76" t="e">
        <f>IF(VLOOKUP($J58,医療機関データ!$A:$U,U$7,FALSE)="","",VLOOKUP($J58,医療機関データ!$A:$U,U$7,FALSE))</f>
        <v>#N/A</v>
      </c>
      <c r="V58" s="76" t="e">
        <f>IF(VLOOKUP($J58,医療機関データ!$A:$U,V$7,FALSE)="","",VLOOKUP($J58,医療機関データ!$A:$U,V$7,FALSE))</f>
        <v>#N/A</v>
      </c>
      <c r="W58" s="76" t="e">
        <f>IF(VLOOKUP($J58,医療機関データ!$A:$U,W$7,FALSE)="","",VLOOKUP($J58,医療機関データ!$A:$U,W$7,FALSE))</f>
        <v>#N/A</v>
      </c>
      <c r="X58" s="76" t="e">
        <f>IF(VLOOKUP($J58,医療機関データ!$A:$U,X$7,FALSE)="","",VLOOKUP($J58,医療機関データ!$A:$U,X$7,FALSE))</f>
        <v>#N/A</v>
      </c>
      <c r="Y58" s="76" t="e">
        <f>IF(VLOOKUP($J58,医療機関データ!$A:$U,Y$7,FALSE)="","",VLOOKUP($J58,医療機関データ!$A:$U,Y$7,FALSE))</f>
        <v>#N/A</v>
      </c>
      <c r="Z58" s="76" t="e">
        <f>IF(VLOOKUP($J58,医療機関データ!$A:$U,Z$7,FALSE)="","",VLOOKUP($J58,医療機関データ!$A:$U,Z$7,FALSE))</f>
        <v>#N/A</v>
      </c>
      <c r="AA58" s="76" t="e">
        <f>IF(VLOOKUP($J58,医療機関データ!$A:$U,AA$7,FALSE)="","",VLOOKUP($J58,医療機関データ!$A:$U,AA$7,FALSE))</f>
        <v>#N/A</v>
      </c>
      <c r="AB58" s="76" t="e">
        <f>IF(VLOOKUP($J58,医療機関データ!$A:$U,AB$7,FALSE)="","",VLOOKUP($J58,医療機関データ!$A:$U,AB$7,FALSE))</f>
        <v>#N/A</v>
      </c>
      <c r="AC58" s="76" t="e">
        <f>IF(VLOOKUP($J58,医療機関データ!$A:$U,AC$7,FALSE)="","",VLOOKUP($J58,医療機関データ!$A:$U,AC$7,FALSE))</f>
        <v>#N/A</v>
      </c>
      <c r="AD58" s="76" t="e">
        <f>IF(VLOOKUP($J58,医療機関データ!$A:$U,AD$7,FALSE)="","",VLOOKUP($J58,医療機関データ!$A:$U,AD$7,FALSE))</f>
        <v>#N/A</v>
      </c>
      <c r="AE58" s="76" t="e">
        <f>IF(VLOOKUP($J58,医療機関データ!$A:$U,AE$7,FALSE)="","",VLOOKUP($J58,医療機関データ!$A:$U,AE$7,FALSE))</f>
        <v>#N/A</v>
      </c>
      <c r="AF58" s="76" t="e">
        <f>IF(VLOOKUP($J58,医療機関データ!$A:$U,AF$7,FALSE)="","",VLOOKUP($J58,医療機関データ!$A:$U,AF$7,FALSE))</f>
        <v>#N/A</v>
      </c>
      <c r="AG58" s="76" t="e">
        <f>IF(VLOOKUP($J58,医療機関データ!$A:$U,AG$7,FALSE)="","",VLOOKUP($J58,医療機関データ!$A:$U,AG$7,FALSE))</f>
        <v>#N/A</v>
      </c>
    </row>
    <row r="59" spans="1:33" ht="18" customHeight="1" x14ac:dyDescent="0.15">
      <c r="A59" s="29">
        <v>52</v>
      </c>
      <c r="B59" s="33"/>
      <c r="C59" s="27"/>
      <c r="D59" s="27"/>
      <c r="E59" s="27"/>
      <c r="F59" s="27"/>
      <c r="G59" s="28"/>
      <c r="H59" s="84"/>
      <c r="I59" s="84"/>
      <c r="J59" s="81"/>
      <c r="K59" s="78"/>
      <c r="L59" s="9" t="str">
        <f>IF(C59="","",VLOOKUP(J59,医療機関データ!$A:$B,2,FALSE))</f>
        <v/>
      </c>
      <c r="M59" s="10" t="str">
        <f>IF(C59="","",IF(AND(OR(F59=1,F59="男"),OR(I59=1,I59=2)),"男性です",IF(AND(OR(F59=2,F59="女"),AND(I59&lt;&gt;1,I59&lt;&gt;2,I59&lt;&gt;3)),"無効です",IF(AND(I59=2,VLOOKUP(J59,医療機関データ!$A:$D,4,FALSE)="×"),"医師採取不可",""))))</f>
        <v/>
      </c>
      <c r="N59" s="10" t="str">
        <f t="shared" si="0"/>
        <v/>
      </c>
      <c r="O59" s="10" t="str">
        <f t="shared" si="1"/>
        <v/>
      </c>
      <c r="P59" s="10" t="str">
        <f t="shared" si="2"/>
        <v/>
      </c>
      <c r="Q59" s="76" t="e">
        <f>IF(VLOOKUP($J59,医療機関データ!$A:$U,Q$7,FALSE)="","",VLOOKUP($J59,医療機関データ!$A:$U,Q$7,FALSE))</f>
        <v>#N/A</v>
      </c>
      <c r="R59" s="76" t="e">
        <f>IF(VLOOKUP($J59,医療機関データ!$A:$U,R$7,FALSE)="","",VLOOKUP($J59,医療機関データ!$A:$U,R$7,FALSE))</f>
        <v>#N/A</v>
      </c>
      <c r="S59" s="76" t="e">
        <f>IF(VLOOKUP($J59,医療機関データ!$A:$U,S$7,FALSE)="","",VLOOKUP($J59,医療機関データ!$A:$U,S$7,FALSE))</f>
        <v>#N/A</v>
      </c>
      <c r="T59" s="76" t="e">
        <f>IF(VLOOKUP($J59,医療機関データ!$A:$U,T$7,FALSE)="","",VLOOKUP($J59,医療機関データ!$A:$U,T$7,FALSE))</f>
        <v>#N/A</v>
      </c>
      <c r="U59" s="76" t="e">
        <f>IF(VLOOKUP($J59,医療機関データ!$A:$U,U$7,FALSE)="","",VLOOKUP($J59,医療機関データ!$A:$U,U$7,FALSE))</f>
        <v>#N/A</v>
      </c>
      <c r="V59" s="76" t="e">
        <f>IF(VLOOKUP($J59,医療機関データ!$A:$U,V$7,FALSE)="","",VLOOKUP($J59,医療機関データ!$A:$U,V$7,FALSE))</f>
        <v>#N/A</v>
      </c>
      <c r="W59" s="76" t="e">
        <f>IF(VLOOKUP($J59,医療機関データ!$A:$U,W$7,FALSE)="","",VLOOKUP($J59,医療機関データ!$A:$U,W$7,FALSE))</f>
        <v>#N/A</v>
      </c>
      <c r="X59" s="76" t="e">
        <f>IF(VLOOKUP($J59,医療機関データ!$A:$U,X$7,FALSE)="","",VLOOKUP($J59,医療機関データ!$A:$U,X$7,FALSE))</f>
        <v>#N/A</v>
      </c>
      <c r="Y59" s="76" t="e">
        <f>IF(VLOOKUP($J59,医療機関データ!$A:$U,Y$7,FALSE)="","",VLOOKUP($J59,医療機関データ!$A:$U,Y$7,FALSE))</f>
        <v>#N/A</v>
      </c>
      <c r="Z59" s="76" t="e">
        <f>IF(VLOOKUP($J59,医療機関データ!$A:$U,Z$7,FALSE)="","",VLOOKUP($J59,医療機関データ!$A:$U,Z$7,FALSE))</f>
        <v>#N/A</v>
      </c>
      <c r="AA59" s="76" t="e">
        <f>IF(VLOOKUP($J59,医療機関データ!$A:$U,AA$7,FALSE)="","",VLOOKUP($J59,医療機関データ!$A:$U,AA$7,FALSE))</f>
        <v>#N/A</v>
      </c>
      <c r="AB59" s="76" t="e">
        <f>IF(VLOOKUP($J59,医療機関データ!$A:$U,AB$7,FALSE)="","",VLOOKUP($J59,医療機関データ!$A:$U,AB$7,FALSE))</f>
        <v>#N/A</v>
      </c>
      <c r="AC59" s="76" t="e">
        <f>IF(VLOOKUP($J59,医療機関データ!$A:$U,AC$7,FALSE)="","",VLOOKUP($J59,医療機関データ!$A:$U,AC$7,FALSE))</f>
        <v>#N/A</v>
      </c>
      <c r="AD59" s="76" t="e">
        <f>IF(VLOOKUP($J59,医療機関データ!$A:$U,AD$7,FALSE)="","",VLOOKUP($J59,医療機関データ!$A:$U,AD$7,FALSE))</f>
        <v>#N/A</v>
      </c>
      <c r="AE59" s="76" t="e">
        <f>IF(VLOOKUP($J59,医療機関データ!$A:$U,AE$7,FALSE)="","",VLOOKUP($J59,医療機関データ!$A:$U,AE$7,FALSE))</f>
        <v>#N/A</v>
      </c>
      <c r="AF59" s="76" t="e">
        <f>IF(VLOOKUP($J59,医療機関データ!$A:$U,AF$7,FALSE)="","",VLOOKUP($J59,医療機関データ!$A:$U,AF$7,FALSE))</f>
        <v>#N/A</v>
      </c>
      <c r="AG59" s="76" t="e">
        <f>IF(VLOOKUP($J59,医療機関データ!$A:$U,AG$7,FALSE)="","",VLOOKUP($J59,医療機関データ!$A:$U,AG$7,FALSE))</f>
        <v>#N/A</v>
      </c>
    </row>
    <row r="60" spans="1:33" ht="18" customHeight="1" x14ac:dyDescent="0.15">
      <c r="A60" s="29">
        <v>53</v>
      </c>
      <c r="B60" s="33"/>
      <c r="C60" s="27"/>
      <c r="D60" s="27"/>
      <c r="E60" s="27"/>
      <c r="F60" s="27"/>
      <c r="G60" s="28"/>
      <c r="H60" s="84"/>
      <c r="I60" s="84"/>
      <c r="J60" s="81"/>
      <c r="K60" s="78"/>
      <c r="L60" s="9" t="str">
        <f>IF(C60="","",VLOOKUP(J60,医療機関データ!$A:$B,2,FALSE))</f>
        <v/>
      </c>
      <c r="M60" s="10" t="str">
        <f>IF(C60="","",IF(AND(OR(F60=1,F60="男"),OR(I60=1,I60=2)),"男性です",IF(AND(OR(F60=2,F60="女"),AND(I60&lt;&gt;1,I60&lt;&gt;2,I60&lt;&gt;3)),"無効です",IF(AND(I60=2,VLOOKUP(J60,医療機関データ!$A:$D,4,FALSE)="×"),"医師採取不可",""))))</f>
        <v/>
      </c>
      <c r="N60" s="10" t="str">
        <f t="shared" si="0"/>
        <v/>
      </c>
      <c r="O60" s="10" t="str">
        <f t="shared" si="1"/>
        <v/>
      </c>
      <c r="P60" s="10" t="str">
        <f t="shared" si="2"/>
        <v/>
      </c>
      <c r="Q60" s="76" t="e">
        <f>IF(VLOOKUP($J60,医療機関データ!$A:$U,Q$7,FALSE)="","",VLOOKUP($J60,医療機関データ!$A:$U,Q$7,FALSE))</f>
        <v>#N/A</v>
      </c>
      <c r="R60" s="76" t="e">
        <f>IF(VLOOKUP($J60,医療機関データ!$A:$U,R$7,FALSE)="","",VLOOKUP($J60,医療機関データ!$A:$U,R$7,FALSE))</f>
        <v>#N/A</v>
      </c>
      <c r="S60" s="76" t="e">
        <f>IF(VLOOKUP($J60,医療機関データ!$A:$U,S$7,FALSE)="","",VLOOKUP($J60,医療機関データ!$A:$U,S$7,FALSE))</f>
        <v>#N/A</v>
      </c>
      <c r="T60" s="76" t="e">
        <f>IF(VLOOKUP($J60,医療機関データ!$A:$U,T$7,FALSE)="","",VLOOKUP($J60,医療機関データ!$A:$U,T$7,FALSE))</f>
        <v>#N/A</v>
      </c>
      <c r="U60" s="76" t="e">
        <f>IF(VLOOKUP($J60,医療機関データ!$A:$U,U$7,FALSE)="","",VLOOKUP($J60,医療機関データ!$A:$U,U$7,FALSE))</f>
        <v>#N/A</v>
      </c>
      <c r="V60" s="76" t="e">
        <f>IF(VLOOKUP($J60,医療機関データ!$A:$U,V$7,FALSE)="","",VLOOKUP($J60,医療機関データ!$A:$U,V$7,FALSE))</f>
        <v>#N/A</v>
      </c>
      <c r="W60" s="76" t="e">
        <f>IF(VLOOKUP($J60,医療機関データ!$A:$U,W$7,FALSE)="","",VLOOKUP($J60,医療機関データ!$A:$U,W$7,FALSE))</f>
        <v>#N/A</v>
      </c>
      <c r="X60" s="76" t="e">
        <f>IF(VLOOKUP($J60,医療機関データ!$A:$U,X$7,FALSE)="","",VLOOKUP($J60,医療機関データ!$A:$U,X$7,FALSE))</f>
        <v>#N/A</v>
      </c>
      <c r="Y60" s="76" t="e">
        <f>IF(VLOOKUP($J60,医療機関データ!$A:$U,Y$7,FALSE)="","",VLOOKUP($J60,医療機関データ!$A:$U,Y$7,FALSE))</f>
        <v>#N/A</v>
      </c>
      <c r="Z60" s="76" t="e">
        <f>IF(VLOOKUP($J60,医療機関データ!$A:$U,Z$7,FALSE)="","",VLOOKUP($J60,医療機関データ!$A:$U,Z$7,FALSE))</f>
        <v>#N/A</v>
      </c>
      <c r="AA60" s="76" t="e">
        <f>IF(VLOOKUP($J60,医療機関データ!$A:$U,AA$7,FALSE)="","",VLOOKUP($J60,医療機関データ!$A:$U,AA$7,FALSE))</f>
        <v>#N/A</v>
      </c>
      <c r="AB60" s="76" t="e">
        <f>IF(VLOOKUP($J60,医療機関データ!$A:$U,AB$7,FALSE)="","",VLOOKUP($J60,医療機関データ!$A:$U,AB$7,FALSE))</f>
        <v>#N/A</v>
      </c>
      <c r="AC60" s="76" t="e">
        <f>IF(VLOOKUP($J60,医療機関データ!$A:$U,AC$7,FALSE)="","",VLOOKUP($J60,医療機関データ!$A:$U,AC$7,FALSE))</f>
        <v>#N/A</v>
      </c>
      <c r="AD60" s="76" t="e">
        <f>IF(VLOOKUP($J60,医療機関データ!$A:$U,AD$7,FALSE)="","",VLOOKUP($J60,医療機関データ!$A:$U,AD$7,FALSE))</f>
        <v>#N/A</v>
      </c>
      <c r="AE60" s="76" t="e">
        <f>IF(VLOOKUP($J60,医療機関データ!$A:$U,AE$7,FALSE)="","",VLOOKUP($J60,医療機関データ!$A:$U,AE$7,FALSE))</f>
        <v>#N/A</v>
      </c>
      <c r="AF60" s="76" t="e">
        <f>IF(VLOOKUP($J60,医療機関データ!$A:$U,AF$7,FALSE)="","",VLOOKUP($J60,医療機関データ!$A:$U,AF$7,FALSE))</f>
        <v>#N/A</v>
      </c>
      <c r="AG60" s="76" t="e">
        <f>IF(VLOOKUP($J60,医療機関データ!$A:$U,AG$7,FALSE)="","",VLOOKUP($J60,医療機関データ!$A:$U,AG$7,FALSE))</f>
        <v>#N/A</v>
      </c>
    </row>
    <row r="61" spans="1:33" ht="18" customHeight="1" x14ac:dyDescent="0.15">
      <c r="A61" s="29">
        <v>54</v>
      </c>
      <c r="B61" s="33"/>
      <c r="C61" s="27"/>
      <c r="D61" s="67"/>
      <c r="E61" s="27"/>
      <c r="F61" s="27"/>
      <c r="G61" s="28"/>
      <c r="H61" s="84"/>
      <c r="I61" s="84"/>
      <c r="J61" s="81"/>
      <c r="K61" s="78"/>
      <c r="L61" s="9" t="str">
        <f>IF(C61="","",VLOOKUP(J61,医療機関データ!$A:$B,2,FALSE))</f>
        <v/>
      </c>
      <c r="M61" s="10" t="str">
        <f>IF(C61="","",IF(AND(OR(F61=1,F61="男"),OR(I61=1,I61=2)),"男性です",IF(AND(OR(F61=2,F61="女"),AND(I61&lt;&gt;1,I61&lt;&gt;2,I61&lt;&gt;3)),"無効です",IF(AND(I61=2,VLOOKUP(J61,医療機関データ!$A:$D,4,FALSE)="×"),"医師採取不可",""))))</f>
        <v/>
      </c>
      <c r="N61" s="10" t="str">
        <f t="shared" si="0"/>
        <v/>
      </c>
      <c r="O61" s="10" t="str">
        <f t="shared" si="1"/>
        <v/>
      </c>
      <c r="P61" s="10" t="str">
        <f t="shared" si="2"/>
        <v/>
      </c>
      <c r="Q61" s="76" t="e">
        <f>IF(VLOOKUP($J61,医療機関データ!$A:$U,Q$7,FALSE)="","",VLOOKUP($J61,医療機関データ!$A:$U,Q$7,FALSE))</f>
        <v>#N/A</v>
      </c>
      <c r="R61" s="76" t="e">
        <f>IF(VLOOKUP($J61,医療機関データ!$A:$U,R$7,FALSE)="","",VLOOKUP($J61,医療機関データ!$A:$U,R$7,FALSE))</f>
        <v>#N/A</v>
      </c>
      <c r="S61" s="76" t="e">
        <f>IF(VLOOKUP($J61,医療機関データ!$A:$U,S$7,FALSE)="","",VLOOKUP($J61,医療機関データ!$A:$U,S$7,FALSE))</f>
        <v>#N/A</v>
      </c>
      <c r="T61" s="76" t="e">
        <f>IF(VLOOKUP($J61,医療機関データ!$A:$U,T$7,FALSE)="","",VLOOKUP($J61,医療機関データ!$A:$U,T$7,FALSE))</f>
        <v>#N/A</v>
      </c>
      <c r="U61" s="76" t="e">
        <f>IF(VLOOKUP($J61,医療機関データ!$A:$U,U$7,FALSE)="","",VLOOKUP($J61,医療機関データ!$A:$U,U$7,FALSE))</f>
        <v>#N/A</v>
      </c>
      <c r="V61" s="76" t="e">
        <f>IF(VLOOKUP($J61,医療機関データ!$A:$U,V$7,FALSE)="","",VLOOKUP($J61,医療機関データ!$A:$U,V$7,FALSE))</f>
        <v>#N/A</v>
      </c>
      <c r="W61" s="76" t="e">
        <f>IF(VLOOKUP($J61,医療機関データ!$A:$U,W$7,FALSE)="","",VLOOKUP($J61,医療機関データ!$A:$U,W$7,FALSE))</f>
        <v>#N/A</v>
      </c>
      <c r="X61" s="76" t="e">
        <f>IF(VLOOKUP($J61,医療機関データ!$A:$U,X$7,FALSE)="","",VLOOKUP($J61,医療機関データ!$A:$U,X$7,FALSE))</f>
        <v>#N/A</v>
      </c>
      <c r="Y61" s="76" t="e">
        <f>IF(VLOOKUP($J61,医療機関データ!$A:$U,Y$7,FALSE)="","",VLOOKUP($J61,医療機関データ!$A:$U,Y$7,FALSE))</f>
        <v>#N/A</v>
      </c>
      <c r="Z61" s="76" t="e">
        <f>IF(VLOOKUP($J61,医療機関データ!$A:$U,Z$7,FALSE)="","",VLOOKUP($J61,医療機関データ!$A:$U,Z$7,FALSE))</f>
        <v>#N/A</v>
      </c>
      <c r="AA61" s="76" t="e">
        <f>IF(VLOOKUP($J61,医療機関データ!$A:$U,AA$7,FALSE)="","",VLOOKUP($J61,医療機関データ!$A:$U,AA$7,FALSE))</f>
        <v>#N/A</v>
      </c>
      <c r="AB61" s="76" t="e">
        <f>IF(VLOOKUP($J61,医療機関データ!$A:$U,AB$7,FALSE)="","",VLOOKUP($J61,医療機関データ!$A:$U,AB$7,FALSE))</f>
        <v>#N/A</v>
      </c>
      <c r="AC61" s="76" t="e">
        <f>IF(VLOOKUP($J61,医療機関データ!$A:$U,AC$7,FALSE)="","",VLOOKUP($J61,医療機関データ!$A:$U,AC$7,FALSE))</f>
        <v>#N/A</v>
      </c>
      <c r="AD61" s="76" t="e">
        <f>IF(VLOOKUP($J61,医療機関データ!$A:$U,AD$7,FALSE)="","",VLOOKUP($J61,医療機関データ!$A:$U,AD$7,FALSE))</f>
        <v>#N/A</v>
      </c>
      <c r="AE61" s="76" t="e">
        <f>IF(VLOOKUP($J61,医療機関データ!$A:$U,AE$7,FALSE)="","",VLOOKUP($J61,医療機関データ!$A:$U,AE$7,FALSE))</f>
        <v>#N/A</v>
      </c>
      <c r="AF61" s="76" t="e">
        <f>IF(VLOOKUP($J61,医療機関データ!$A:$U,AF$7,FALSE)="","",VLOOKUP($J61,医療機関データ!$A:$U,AF$7,FALSE))</f>
        <v>#N/A</v>
      </c>
      <c r="AG61" s="76" t="e">
        <f>IF(VLOOKUP($J61,医療機関データ!$A:$U,AG$7,FALSE)="","",VLOOKUP($J61,医療機関データ!$A:$U,AG$7,FALSE))</f>
        <v>#N/A</v>
      </c>
    </row>
    <row r="62" spans="1:33" ht="18" customHeight="1" x14ac:dyDescent="0.15">
      <c r="A62" s="29">
        <v>55</v>
      </c>
      <c r="B62" s="33"/>
      <c r="C62" s="27"/>
      <c r="D62" s="27"/>
      <c r="E62" s="27"/>
      <c r="F62" s="27"/>
      <c r="G62" s="28"/>
      <c r="H62" s="84"/>
      <c r="I62" s="84"/>
      <c r="J62" s="81"/>
      <c r="K62" s="78"/>
      <c r="L62" s="9" t="str">
        <f>IF(C62="","",VLOOKUP(J62,医療機関データ!$A:$B,2,FALSE))</f>
        <v/>
      </c>
      <c r="M62" s="10" t="str">
        <f>IF(C62="","",IF(AND(OR(F62=1,F62="男"),OR(I62=1,I62=2)),"男性です",IF(AND(OR(F62=2,F62="女"),AND(I62&lt;&gt;1,I62&lt;&gt;2,I62&lt;&gt;3)),"無効です",IF(AND(I62=2,VLOOKUP(J62,医療機関データ!$A:$D,4,FALSE)="×"),"医師採取不可",""))))</f>
        <v/>
      </c>
      <c r="N62" s="10" t="str">
        <f t="shared" si="0"/>
        <v/>
      </c>
      <c r="O62" s="10" t="str">
        <f t="shared" si="1"/>
        <v/>
      </c>
      <c r="P62" s="10" t="str">
        <f t="shared" si="2"/>
        <v/>
      </c>
      <c r="Q62" s="76" t="e">
        <f>IF(VLOOKUP($J62,医療機関データ!$A:$U,Q$7,FALSE)="","",VLOOKUP($J62,医療機関データ!$A:$U,Q$7,FALSE))</f>
        <v>#N/A</v>
      </c>
      <c r="R62" s="76" t="e">
        <f>IF(VLOOKUP($J62,医療機関データ!$A:$U,R$7,FALSE)="","",VLOOKUP($J62,医療機関データ!$A:$U,R$7,FALSE))</f>
        <v>#N/A</v>
      </c>
      <c r="S62" s="76" t="e">
        <f>IF(VLOOKUP($J62,医療機関データ!$A:$U,S$7,FALSE)="","",VLOOKUP($J62,医療機関データ!$A:$U,S$7,FALSE))</f>
        <v>#N/A</v>
      </c>
      <c r="T62" s="76" t="e">
        <f>IF(VLOOKUP($J62,医療機関データ!$A:$U,T$7,FALSE)="","",VLOOKUP($J62,医療機関データ!$A:$U,T$7,FALSE))</f>
        <v>#N/A</v>
      </c>
      <c r="U62" s="76" t="e">
        <f>IF(VLOOKUP($J62,医療機関データ!$A:$U,U$7,FALSE)="","",VLOOKUP($J62,医療機関データ!$A:$U,U$7,FALSE))</f>
        <v>#N/A</v>
      </c>
      <c r="V62" s="76" t="e">
        <f>IF(VLOOKUP($J62,医療機関データ!$A:$U,V$7,FALSE)="","",VLOOKUP($J62,医療機関データ!$A:$U,V$7,FALSE))</f>
        <v>#N/A</v>
      </c>
      <c r="W62" s="76" t="e">
        <f>IF(VLOOKUP($J62,医療機関データ!$A:$U,W$7,FALSE)="","",VLOOKUP($J62,医療機関データ!$A:$U,W$7,FALSE))</f>
        <v>#N/A</v>
      </c>
      <c r="X62" s="76" t="e">
        <f>IF(VLOOKUP($J62,医療機関データ!$A:$U,X$7,FALSE)="","",VLOOKUP($J62,医療機関データ!$A:$U,X$7,FALSE))</f>
        <v>#N/A</v>
      </c>
      <c r="Y62" s="76" t="e">
        <f>IF(VLOOKUP($J62,医療機関データ!$A:$U,Y$7,FALSE)="","",VLOOKUP($J62,医療機関データ!$A:$U,Y$7,FALSE))</f>
        <v>#N/A</v>
      </c>
      <c r="Z62" s="76" t="e">
        <f>IF(VLOOKUP($J62,医療機関データ!$A:$U,Z$7,FALSE)="","",VLOOKUP($J62,医療機関データ!$A:$U,Z$7,FALSE))</f>
        <v>#N/A</v>
      </c>
      <c r="AA62" s="76" t="e">
        <f>IF(VLOOKUP($J62,医療機関データ!$A:$U,AA$7,FALSE)="","",VLOOKUP($J62,医療機関データ!$A:$U,AA$7,FALSE))</f>
        <v>#N/A</v>
      </c>
      <c r="AB62" s="76" t="e">
        <f>IF(VLOOKUP($J62,医療機関データ!$A:$U,AB$7,FALSE)="","",VLOOKUP($J62,医療機関データ!$A:$U,AB$7,FALSE))</f>
        <v>#N/A</v>
      </c>
      <c r="AC62" s="76" t="e">
        <f>IF(VLOOKUP($J62,医療機関データ!$A:$U,AC$7,FALSE)="","",VLOOKUP($J62,医療機関データ!$A:$U,AC$7,FALSE))</f>
        <v>#N/A</v>
      </c>
      <c r="AD62" s="76" t="e">
        <f>IF(VLOOKUP($J62,医療機関データ!$A:$U,AD$7,FALSE)="","",VLOOKUP($J62,医療機関データ!$A:$U,AD$7,FALSE))</f>
        <v>#N/A</v>
      </c>
      <c r="AE62" s="76" t="e">
        <f>IF(VLOOKUP($J62,医療機関データ!$A:$U,AE$7,FALSE)="","",VLOOKUP($J62,医療機関データ!$A:$U,AE$7,FALSE))</f>
        <v>#N/A</v>
      </c>
      <c r="AF62" s="76" t="e">
        <f>IF(VLOOKUP($J62,医療機関データ!$A:$U,AF$7,FALSE)="","",VLOOKUP($J62,医療機関データ!$A:$U,AF$7,FALSE))</f>
        <v>#N/A</v>
      </c>
      <c r="AG62" s="76" t="e">
        <f>IF(VLOOKUP($J62,医療機関データ!$A:$U,AG$7,FALSE)="","",VLOOKUP($J62,医療機関データ!$A:$U,AG$7,FALSE))</f>
        <v>#N/A</v>
      </c>
    </row>
    <row r="63" spans="1:33" ht="18" customHeight="1" x14ac:dyDescent="0.15">
      <c r="A63" s="29">
        <v>56</v>
      </c>
      <c r="B63" s="33"/>
      <c r="C63" s="27"/>
      <c r="D63" s="27"/>
      <c r="E63" s="27"/>
      <c r="F63" s="27"/>
      <c r="G63" s="28"/>
      <c r="H63" s="84"/>
      <c r="I63" s="84"/>
      <c r="J63" s="81"/>
      <c r="K63" s="78"/>
      <c r="L63" s="9" t="str">
        <f>IF(C63="","",VLOOKUP(J63,医療機関データ!$A:$B,2,FALSE))</f>
        <v/>
      </c>
      <c r="M63" s="10" t="str">
        <f>IF(C63="","",IF(AND(OR(F63=1,F63="男"),OR(I63=1,I63=2)),"男性です",IF(AND(OR(F63=2,F63="女"),AND(I63&lt;&gt;1,I63&lt;&gt;2,I63&lt;&gt;3)),"無効です",IF(AND(I63=2,VLOOKUP(J63,医療機関データ!$A:$D,4,FALSE)="×"),"医師採取不可",""))))</f>
        <v/>
      </c>
      <c r="N63" s="10" t="str">
        <f t="shared" si="0"/>
        <v/>
      </c>
      <c r="O63" s="10" t="str">
        <f t="shared" si="1"/>
        <v/>
      </c>
      <c r="P63" s="10" t="str">
        <f t="shared" si="2"/>
        <v/>
      </c>
      <c r="Q63" s="76" t="e">
        <f>IF(VLOOKUP($J63,医療機関データ!$A:$U,Q$7,FALSE)="","",VLOOKUP($J63,医療機関データ!$A:$U,Q$7,FALSE))</f>
        <v>#N/A</v>
      </c>
      <c r="R63" s="76" t="e">
        <f>IF(VLOOKUP($J63,医療機関データ!$A:$U,R$7,FALSE)="","",VLOOKUP($J63,医療機関データ!$A:$U,R$7,FALSE))</f>
        <v>#N/A</v>
      </c>
      <c r="S63" s="76" t="e">
        <f>IF(VLOOKUP($J63,医療機関データ!$A:$U,S$7,FALSE)="","",VLOOKUP($J63,医療機関データ!$A:$U,S$7,FALSE))</f>
        <v>#N/A</v>
      </c>
      <c r="T63" s="76" t="e">
        <f>IF(VLOOKUP($J63,医療機関データ!$A:$U,T$7,FALSE)="","",VLOOKUP($J63,医療機関データ!$A:$U,T$7,FALSE))</f>
        <v>#N/A</v>
      </c>
      <c r="U63" s="76" t="e">
        <f>IF(VLOOKUP($J63,医療機関データ!$A:$U,U$7,FALSE)="","",VLOOKUP($J63,医療機関データ!$A:$U,U$7,FALSE))</f>
        <v>#N/A</v>
      </c>
      <c r="V63" s="76" t="e">
        <f>IF(VLOOKUP($J63,医療機関データ!$A:$U,V$7,FALSE)="","",VLOOKUP($J63,医療機関データ!$A:$U,V$7,FALSE))</f>
        <v>#N/A</v>
      </c>
      <c r="W63" s="76" t="e">
        <f>IF(VLOOKUP($J63,医療機関データ!$A:$U,W$7,FALSE)="","",VLOOKUP($J63,医療機関データ!$A:$U,W$7,FALSE))</f>
        <v>#N/A</v>
      </c>
      <c r="X63" s="76" t="e">
        <f>IF(VLOOKUP($J63,医療機関データ!$A:$U,X$7,FALSE)="","",VLOOKUP($J63,医療機関データ!$A:$U,X$7,FALSE))</f>
        <v>#N/A</v>
      </c>
      <c r="Y63" s="76" t="e">
        <f>IF(VLOOKUP($J63,医療機関データ!$A:$U,Y$7,FALSE)="","",VLOOKUP($J63,医療機関データ!$A:$U,Y$7,FALSE))</f>
        <v>#N/A</v>
      </c>
      <c r="Z63" s="76" t="e">
        <f>IF(VLOOKUP($J63,医療機関データ!$A:$U,Z$7,FALSE)="","",VLOOKUP($J63,医療機関データ!$A:$U,Z$7,FALSE))</f>
        <v>#N/A</v>
      </c>
      <c r="AA63" s="76" t="e">
        <f>IF(VLOOKUP($J63,医療機関データ!$A:$U,AA$7,FALSE)="","",VLOOKUP($J63,医療機関データ!$A:$U,AA$7,FALSE))</f>
        <v>#N/A</v>
      </c>
      <c r="AB63" s="76" t="e">
        <f>IF(VLOOKUP($J63,医療機関データ!$A:$U,AB$7,FALSE)="","",VLOOKUP($J63,医療機関データ!$A:$U,AB$7,FALSE))</f>
        <v>#N/A</v>
      </c>
      <c r="AC63" s="76" t="e">
        <f>IF(VLOOKUP($J63,医療機関データ!$A:$U,AC$7,FALSE)="","",VLOOKUP($J63,医療機関データ!$A:$U,AC$7,FALSE))</f>
        <v>#N/A</v>
      </c>
      <c r="AD63" s="76" t="e">
        <f>IF(VLOOKUP($J63,医療機関データ!$A:$U,AD$7,FALSE)="","",VLOOKUP($J63,医療機関データ!$A:$U,AD$7,FALSE))</f>
        <v>#N/A</v>
      </c>
      <c r="AE63" s="76" t="e">
        <f>IF(VLOOKUP($J63,医療機関データ!$A:$U,AE$7,FALSE)="","",VLOOKUP($J63,医療機関データ!$A:$U,AE$7,FALSE))</f>
        <v>#N/A</v>
      </c>
      <c r="AF63" s="76" t="e">
        <f>IF(VLOOKUP($J63,医療機関データ!$A:$U,AF$7,FALSE)="","",VLOOKUP($J63,医療機関データ!$A:$U,AF$7,FALSE))</f>
        <v>#N/A</v>
      </c>
      <c r="AG63" s="76" t="e">
        <f>IF(VLOOKUP($J63,医療機関データ!$A:$U,AG$7,FALSE)="","",VLOOKUP($J63,医療機関データ!$A:$U,AG$7,FALSE))</f>
        <v>#N/A</v>
      </c>
    </row>
    <row r="64" spans="1:33" ht="18" customHeight="1" x14ac:dyDescent="0.15">
      <c r="A64" s="29">
        <v>57</v>
      </c>
      <c r="B64" s="33"/>
      <c r="C64" s="27"/>
      <c r="D64" s="67"/>
      <c r="E64" s="27"/>
      <c r="F64" s="27"/>
      <c r="G64" s="28"/>
      <c r="H64" s="84"/>
      <c r="I64" s="84"/>
      <c r="J64" s="81"/>
      <c r="K64" s="78"/>
      <c r="L64" s="9" t="str">
        <f>IF(C64="","",VLOOKUP(J64,医療機関データ!$A:$B,2,FALSE))</f>
        <v/>
      </c>
      <c r="M64" s="10" t="str">
        <f>IF(C64="","",IF(AND(OR(F64=1,F64="男"),OR(I64=1,I64=2)),"男性です",IF(AND(OR(F64=2,F64="女"),AND(I64&lt;&gt;1,I64&lt;&gt;2,I64&lt;&gt;3)),"無効です",IF(AND(I64=2,VLOOKUP(J64,医療機関データ!$A:$D,4,FALSE)="×"),"医師採取不可",""))))</f>
        <v/>
      </c>
      <c r="N64" s="10" t="str">
        <f t="shared" si="0"/>
        <v/>
      </c>
      <c r="O64" s="10" t="str">
        <f t="shared" si="1"/>
        <v/>
      </c>
      <c r="P64" s="10" t="str">
        <f t="shared" si="2"/>
        <v/>
      </c>
      <c r="Q64" s="76" t="e">
        <f>IF(VLOOKUP($J64,医療機関データ!$A:$U,Q$7,FALSE)="","",VLOOKUP($J64,医療機関データ!$A:$U,Q$7,FALSE))</f>
        <v>#N/A</v>
      </c>
      <c r="R64" s="76" t="e">
        <f>IF(VLOOKUP($J64,医療機関データ!$A:$U,R$7,FALSE)="","",VLOOKUP($J64,医療機関データ!$A:$U,R$7,FALSE))</f>
        <v>#N/A</v>
      </c>
      <c r="S64" s="76" t="e">
        <f>IF(VLOOKUP($J64,医療機関データ!$A:$U,S$7,FALSE)="","",VLOOKUP($J64,医療機関データ!$A:$U,S$7,FALSE))</f>
        <v>#N/A</v>
      </c>
      <c r="T64" s="76" t="e">
        <f>IF(VLOOKUP($J64,医療機関データ!$A:$U,T$7,FALSE)="","",VLOOKUP($J64,医療機関データ!$A:$U,T$7,FALSE))</f>
        <v>#N/A</v>
      </c>
      <c r="U64" s="76" t="e">
        <f>IF(VLOOKUP($J64,医療機関データ!$A:$U,U$7,FALSE)="","",VLOOKUP($J64,医療機関データ!$A:$U,U$7,FALSE))</f>
        <v>#N/A</v>
      </c>
      <c r="V64" s="76" t="e">
        <f>IF(VLOOKUP($J64,医療機関データ!$A:$U,V$7,FALSE)="","",VLOOKUP($J64,医療機関データ!$A:$U,V$7,FALSE))</f>
        <v>#N/A</v>
      </c>
      <c r="W64" s="76" t="e">
        <f>IF(VLOOKUP($J64,医療機関データ!$A:$U,W$7,FALSE)="","",VLOOKUP($J64,医療機関データ!$A:$U,W$7,FALSE))</f>
        <v>#N/A</v>
      </c>
      <c r="X64" s="76" t="e">
        <f>IF(VLOOKUP($J64,医療機関データ!$A:$U,X$7,FALSE)="","",VLOOKUP($J64,医療機関データ!$A:$U,X$7,FALSE))</f>
        <v>#N/A</v>
      </c>
      <c r="Y64" s="76" t="e">
        <f>IF(VLOOKUP($J64,医療機関データ!$A:$U,Y$7,FALSE)="","",VLOOKUP($J64,医療機関データ!$A:$U,Y$7,FALSE))</f>
        <v>#N/A</v>
      </c>
      <c r="Z64" s="76" t="e">
        <f>IF(VLOOKUP($J64,医療機関データ!$A:$U,Z$7,FALSE)="","",VLOOKUP($J64,医療機関データ!$A:$U,Z$7,FALSE))</f>
        <v>#N/A</v>
      </c>
      <c r="AA64" s="76" t="e">
        <f>IF(VLOOKUP($J64,医療機関データ!$A:$U,AA$7,FALSE)="","",VLOOKUP($J64,医療機関データ!$A:$U,AA$7,FALSE))</f>
        <v>#N/A</v>
      </c>
      <c r="AB64" s="76" t="e">
        <f>IF(VLOOKUP($J64,医療機関データ!$A:$U,AB$7,FALSE)="","",VLOOKUP($J64,医療機関データ!$A:$U,AB$7,FALSE))</f>
        <v>#N/A</v>
      </c>
      <c r="AC64" s="76" t="e">
        <f>IF(VLOOKUP($J64,医療機関データ!$A:$U,AC$7,FALSE)="","",VLOOKUP($J64,医療機関データ!$A:$U,AC$7,FALSE))</f>
        <v>#N/A</v>
      </c>
      <c r="AD64" s="76" t="e">
        <f>IF(VLOOKUP($J64,医療機関データ!$A:$U,AD$7,FALSE)="","",VLOOKUP($J64,医療機関データ!$A:$U,AD$7,FALSE))</f>
        <v>#N/A</v>
      </c>
      <c r="AE64" s="76" t="e">
        <f>IF(VLOOKUP($J64,医療機関データ!$A:$U,AE$7,FALSE)="","",VLOOKUP($J64,医療機関データ!$A:$U,AE$7,FALSE))</f>
        <v>#N/A</v>
      </c>
      <c r="AF64" s="76" t="e">
        <f>IF(VLOOKUP($J64,医療機関データ!$A:$U,AF$7,FALSE)="","",VLOOKUP($J64,医療機関データ!$A:$U,AF$7,FALSE))</f>
        <v>#N/A</v>
      </c>
      <c r="AG64" s="76" t="e">
        <f>IF(VLOOKUP($J64,医療機関データ!$A:$U,AG$7,FALSE)="","",VLOOKUP($J64,医療機関データ!$A:$U,AG$7,FALSE))</f>
        <v>#N/A</v>
      </c>
    </row>
    <row r="65" spans="1:33" ht="18" customHeight="1" x14ac:dyDescent="0.15">
      <c r="A65" s="29">
        <v>58</v>
      </c>
      <c r="B65" s="33"/>
      <c r="C65" s="27"/>
      <c r="D65" s="27"/>
      <c r="E65" s="27"/>
      <c r="F65" s="27"/>
      <c r="G65" s="28"/>
      <c r="H65" s="84"/>
      <c r="I65" s="84"/>
      <c r="J65" s="81"/>
      <c r="K65" s="78"/>
      <c r="L65" s="9" t="str">
        <f>IF(C65="","",VLOOKUP(J65,医療機関データ!$A:$B,2,FALSE))</f>
        <v/>
      </c>
      <c r="M65" s="10" t="str">
        <f>IF(C65="","",IF(AND(OR(F65=1,F65="男"),OR(I65=1,I65=2)),"男性です",IF(AND(OR(F65=2,F65="女"),AND(I65&lt;&gt;1,I65&lt;&gt;2,I65&lt;&gt;3)),"無効です",IF(AND(I65=2,VLOOKUP(J65,医療機関データ!$A:$D,4,FALSE)="×"),"医師採取不可",""))))</f>
        <v/>
      </c>
      <c r="N65" s="10" t="str">
        <f t="shared" si="0"/>
        <v/>
      </c>
      <c r="O65" s="10" t="str">
        <f t="shared" si="1"/>
        <v/>
      </c>
      <c r="P65" s="10" t="str">
        <f t="shared" si="2"/>
        <v/>
      </c>
      <c r="Q65" s="76" t="e">
        <f>IF(VLOOKUP($J65,医療機関データ!$A:$U,Q$7,FALSE)="","",VLOOKUP($J65,医療機関データ!$A:$U,Q$7,FALSE))</f>
        <v>#N/A</v>
      </c>
      <c r="R65" s="76" t="e">
        <f>IF(VLOOKUP($J65,医療機関データ!$A:$U,R$7,FALSE)="","",VLOOKUP($J65,医療機関データ!$A:$U,R$7,FALSE))</f>
        <v>#N/A</v>
      </c>
      <c r="S65" s="76" t="e">
        <f>IF(VLOOKUP($J65,医療機関データ!$A:$U,S$7,FALSE)="","",VLOOKUP($J65,医療機関データ!$A:$U,S$7,FALSE))</f>
        <v>#N/A</v>
      </c>
      <c r="T65" s="76" t="e">
        <f>IF(VLOOKUP($J65,医療機関データ!$A:$U,T$7,FALSE)="","",VLOOKUP($J65,医療機関データ!$A:$U,T$7,FALSE))</f>
        <v>#N/A</v>
      </c>
      <c r="U65" s="76" t="e">
        <f>IF(VLOOKUP($J65,医療機関データ!$A:$U,U$7,FALSE)="","",VLOOKUP($J65,医療機関データ!$A:$U,U$7,FALSE))</f>
        <v>#N/A</v>
      </c>
      <c r="V65" s="76" t="e">
        <f>IF(VLOOKUP($J65,医療機関データ!$A:$U,V$7,FALSE)="","",VLOOKUP($J65,医療機関データ!$A:$U,V$7,FALSE))</f>
        <v>#N/A</v>
      </c>
      <c r="W65" s="76" t="e">
        <f>IF(VLOOKUP($J65,医療機関データ!$A:$U,W$7,FALSE)="","",VLOOKUP($J65,医療機関データ!$A:$U,W$7,FALSE))</f>
        <v>#N/A</v>
      </c>
      <c r="X65" s="76" t="e">
        <f>IF(VLOOKUP($J65,医療機関データ!$A:$U,X$7,FALSE)="","",VLOOKUP($J65,医療機関データ!$A:$U,X$7,FALSE))</f>
        <v>#N/A</v>
      </c>
      <c r="Y65" s="76" t="e">
        <f>IF(VLOOKUP($J65,医療機関データ!$A:$U,Y$7,FALSE)="","",VLOOKUP($J65,医療機関データ!$A:$U,Y$7,FALSE))</f>
        <v>#N/A</v>
      </c>
      <c r="Z65" s="76" t="e">
        <f>IF(VLOOKUP($J65,医療機関データ!$A:$U,Z$7,FALSE)="","",VLOOKUP($J65,医療機関データ!$A:$U,Z$7,FALSE))</f>
        <v>#N/A</v>
      </c>
      <c r="AA65" s="76" t="e">
        <f>IF(VLOOKUP($J65,医療機関データ!$A:$U,AA$7,FALSE)="","",VLOOKUP($J65,医療機関データ!$A:$U,AA$7,FALSE))</f>
        <v>#N/A</v>
      </c>
      <c r="AB65" s="76" t="e">
        <f>IF(VLOOKUP($J65,医療機関データ!$A:$U,AB$7,FALSE)="","",VLOOKUP($J65,医療機関データ!$A:$U,AB$7,FALSE))</f>
        <v>#N/A</v>
      </c>
      <c r="AC65" s="76" t="e">
        <f>IF(VLOOKUP($J65,医療機関データ!$A:$U,AC$7,FALSE)="","",VLOOKUP($J65,医療機関データ!$A:$U,AC$7,FALSE))</f>
        <v>#N/A</v>
      </c>
      <c r="AD65" s="76" t="e">
        <f>IF(VLOOKUP($J65,医療機関データ!$A:$U,AD$7,FALSE)="","",VLOOKUP($J65,医療機関データ!$A:$U,AD$7,FALSE))</f>
        <v>#N/A</v>
      </c>
      <c r="AE65" s="76" t="e">
        <f>IF(VLOOKUP($J65,医療機関データ!$A:$U,AE$7,FALSE)="","",VLOOKUP($J65,医療機関データ!$A:$U,AE$7,FALSE))</f>
        <v>#N/A</v>
      </c>
      <c r="AF65" s="76" t="e">
        <f>IF(VLOOKUP($J65,医療機関データ!$A:$U,AF$7,FALSE)="","",VLOOKUP($J65,医療機関データ!$A:$U,AF$7,FALSE))</f>
        <v>#N/A</v>
      </c>
      <c r="AG65" s="76" t="e">
        <f>IF(VLOOKUP($J65,医療機関データ!$A:$U,AG$7,FALSE)="","",VLOOKUP($J65,医療機関データ!$A:$U,AG$7,FALSE))</f>
        <v>#N/A</v>
      </c>
    </row>
    <row r="66" spans="1:33" ht="18" customHeight="1" x14ac:dyDescent="0.15">
      <c r="A66" s="29">
        <v>59</v>
      </c>
      <c r="B66" s="33"/>
      <c r="C66" s="27"/>
      <c r="D66" s="27"/>
      <c r="E66" s="27"/>
      <c r="F66" s="27"/>
      <c r="G66" s="28"/>
      <c r="H66" s="84"/>
      <c r="I66" s="84"/>
      <c r="J66" s="81"/>
      <c r="K66" s="78"/>
      <c r="L66" s="9" t="str">
        <f>IF(C66="","",VLOOKUP(J66,医療機関データ!$A:$B,2,FALSE))</f>
        <v/>
      </c>
      <c r="M66" s="10" t="str">
        <f>IF(C66="","",IF(AND(OR(F66=1,F66="男"),OR(I66=1,I66=2)),"男性です",IF(AND(OR(F66=2,F66="女"),AND(I66&lt;&gt;1,I66&lt;&gt;2,I66&lt;&gt;3)),"無効です",IF(AND(I66=2,VLOOKUP(J66,医療機関データ!$A:$D,4,FALSE)="×"),"医師採取不可",""))))</f>
        <v/>
      </c>
      <c r="N66" s="10" t="str">
        <f t="shared" si="0"/>
        <v/>
      </c>
      <c r="O66" s="10" t="str">
        <f t="shared" si="1"/>
        <v/>
      </c>
      <c r="P66" s="10" t="str">
        <f t="shared" si="2"/>
        <v/>
      </c>
      <c r="Q66" s="76" t="e">
        <f>IF(VLOOKUP($J66,医療機関データ!$A:$U,Q$7,FALSE)="","",VLOOKUP($J66,医療機関データ!$A:$U,Q$7,FALSE))</f>
        <v>#N/A</v>
      </c>
      <c r="R66" s="76" t="e">
        <f>IF(VLOOKUP($J66,医療機関データ!$A:$U,R$7,FALSE)="","",VLOOKUP($J66,医療機関データ!$A:$U,R$7,FALSE))</f>
        <v>#N/A</v>
      </c>
      <c r="S66" s="76" t="e">
        <f>IF(VLOOKUP($J66,医療機関データ!$A:$U,S$7,FALSE)="","",VLOOKUP($J66,医療機関データ!$A:$U,S$7,FALSE))</f>
        <v>#N/A</v>
      </c>
      <c r="T66" s="76" t="e">
        <f>IF(VLOOKUP($J66,医療機関データ!$A:$U,T$7,FALSE)="","",VLOOKUP($J66,医療機関データ!$A:$U,T$7,FALSE))</f>
        <v>#N/A</v>
      </c>
      <c r="U66" s="76" t="e">
        <f>IF(VLOOKUP($J66,医療機関データ!$A:$U,U$7,FALSE)="","",VLOOKUP($J66,医療機関データ!$A:$U,U$7,FALSE))</f>
        <v>#N/A</v>
      </c>
      <c r="V66" s="76" t="e">
        <f>IF(VLOOKUP($J66,医療機関データ!$A:$U,V$7,FALSE)="","",VLOOKUP($J66,医療機関データ!$A:$U,V$7,FALSE))</f>
        <v>#N/A</v>
      </c>
      <c r="W66" s="76" t="e">
        <f>IF(VLOOKUP($J66,医療機関データ!$A:$U,W$7,FALSE)="","",VLOOKUP($J66,医療機関データ!$A:$U,W$7,FALSE))</f>
        <v>#N/A</v>
      </c>
      <c r="X66" s="76" t="e">
        <f>IF(VLOOKUP($J66,医療機関データ!$A:$U,X$7,FALSE)="","",VLOOKUP($J66,医療機関データ!$A:$U,X$7,FALSE))</f>
        <v>#N/A</v>
      </c>
      <c r="Y66" s="76" t="e">
        <f>IF(VLOOKUP($J66,医療機関データ!$A:$U,Y$7,FALSE)="","",VLOOKUP($J66,医療機関データ!$A:$U,Y$7,FALSE))</f>
        <v>#N/A</v>
      </c>
      <c r="Z66" s="76" t="e">
        <f>IF(VLOOKUP($J66,医療機関データ!$A:$U,Z$7,FALSE)="","",VLOOKUP($J66,医療機関データ!$A:$U,Z$7,FALSE))</f>
        <v>#N/A</v>
      </c>
      <c r="AA66" s="76" t="e">
        <f>IF(VLOOKUP($J66,医療機関データ!$A:$U,AA$7,FALSE)="","",VLOOKUP($J66,医療機関データ!$A:$U,AA$7,FALSE))</f>
        <v>#N/A</v>
      </c>
      <c r="AB66" s="76" t="e">
        <f>IF(VLOOKUP($J66,医療機関データ!$A:$U,AB$7,FALSE)="","",VLOOKUP($J66,医療機関データ!$A:$U,AB$7,FALSE))</f>
        <v>#N/A</v>
      </c>
      <c r="AC66" s="76" t="e">
        <f>IF(VLOOKUP($J66,医療機関データ!$A:$U,AC$7,FALSE)="","",VLOOKUP($J66,医療機関データ!$A:$U,AC$7,FALSE))</f>
        <v>#N/A</v>
      </c>
      <c r="AD66" s="76" t="e">
        <f>IF(VLOOKUP($J66,医療機関データ!$A:$U,AD$7,FALSE)="","",VLOOKUP($J66,医療機関データ!$A:$U,AD$7,FALSE))</f>
        <v>#N/A</v>
      </c>
      <c r="AE66" s="76" t="e">
        <f>IF(VLOOKUP($J66,医療機関データ!$A:$U,AE$7,FALSE)="","",VLOOKUP($J66,医療機関データ!$A:$U,AE$7,FALSE))</f>
        <v>#N/A</v>
      </c>
      <c r="AF66" s="76" t="e">
        <f>IF(VLOOKUP($J66,医療機関データ!$A:$U,AF$7,FALSE)="","",VLOOKUP($J66,医療機関データ!$A:$U,AF$7,FALSE))</f>
        <v>#N/A</v>
      </c>
      <c r="AG66" s="76" t="e">
        <f>IF(VLOOKUP($J66,医療機関データ!$A:$U,AG$7,FALSE)="","",VLOOKUP($J66,医療機関データ!$A:$U,AG$7,FALSE))</f>
        <v>#N/A</v>
      </c>
    </row>
    <row r="67" spans="1:33" ht="18" customHeight="1" x14ac:dyDescent="0.15">
      <c r="A67" s="29">
        <v>60</v>
      </c>
      <c r="B67" s="33"/>
      <c r="C67" s="27"/>
      <c r="D67" s="67"/>
      <c r="E67" s="27"/>
      <c r="F67" s="27"/>
      <c r="G67" s="28"/>
      <c r="H67" s="84"/>
      <c r="I67" s="84"/>
      <c r="J67" s="81"/>
      <c r="K67" s="78"/>
      <c r="L67" s="9" t="str">
        <f>IF(C67="","",VLOOKUP(J67,医療機関データ!$A:$B,2,FALSE))</f>
        <v/>
      </c>
      <c r="M67" s="10" t="str">
        <f>IF(C67="","",IF(AND(OR(F67=1,F67="男"),OR(I67=1,I67=2)),"男性です",IF(AND(OR(F67=2,F67="女"),AND(I67&lt;&gt;1,I67&lt;&gt;2,I67&lt;&gt;3)),"無効です",IF(AND(I67=2,VLOOKUP(J67,医療機関データ!$A:$D,4,FALSE)="×"),"医師採取不可",""))))</f>
        <v/>
      </c>
      <c r="N67" s="10" t="str">
        <f t="shared" si="0"/>
        <v/>
      </c>
      <c r="O67" s="10" t="str">
        <f t="shared" si="1"/>
        <v/>
      </c>
      <c r="P67" s="10" t="str">
        <f t="shared" si="2"/>
        <v/>
      </c>
      <c r="Q67" s="76" t="e">
        <f>IF(VLOOKUP($J67,医療機関データ!$A:$U,Q$7,FALSE)="","",VLOOKUP($J67,医療機関データ!$A:$U,Q$7,FALSE))</f>
        <v>#N/A</v>
      </c>
      <c r="R67" s="76" t="e">
        <f>IF(VLOOKUP($J67,医療機関データ!$A:$U,R$7,FALSE)="","",VLOOKUP($J67,医療機関データ!$A:$U,R$7,FALSE))</f>
        <v>#N/A</v>
      </c>
      <c r="S67" s="76" t="e">
        <f>IF(VLOOKUP($J67,医療機関データ!$A:$U,S$7,FALSE)="","",VLOOKUP($J67,医療機関データ!$A:$U,S$7,FALSE))</f>
        <v>#N/A</v>
      </c>
      <c r="T67" s="76" t="e">
        <f>IF(VLOOKUP($J67,医療機関データ!$A:$U,T$7,FALSE)="","",VLOOKUP($J67,医療機関データ!$A:$U,T$7,FALSE))</f>
        <v>#N/A</v>
      </c>
      <c r="U67" s="76" t="e">
        <f>IF(VLOOKUP($J67,医療機関データ!$A:$U,U$7,FALSE)="","",VLOOKUP($J67,医療機関データ!$A:$U,U$7,FALSE))</f>
        <v>#N/A</v>
      </c>
      <c r="V67" s="76" t="e">
        <f>IF(VLOOKUP($J67,医療機関データ!$A:$U,V$7,FALSE)="","",VLOOKUP($J67,医療機関データ!$A:$U,V$7,FALSE))</f>
        <v>#N/A</v>
      </c>
      <c r="W67" s="76" t="e">
        <f>IF(VLOOKUP($J67,医療機関データ!$A:$U,W$7,FALSE)="","",VLOOKUP($J67,医療機関データ!$A:$U,W$7,FALSE))</f>
        <v>#N/A</v>
      </c>
      <c r="X67" s="76" t="e">
        <f>IF(VLOOKUP($J67,医療機関データ!$A:$U,X$7,FALSE)="","",VLOOKUP($J67,医療機関データ!$A:$U,X$7,FALSE))</f>
        <v>#N/A</v>
      </c>
      <c r="Y67" s="76" t="e">
        <f>IF(VLOOKUP($J67,医療機関データ!$A:$U,Y$7,FALSE)="","",VLOOKUP($J67,医療機関データ!$A:$U,Y$7,FALSE))</f>
        <v>#N/A</v>
      </c>
      <c r="Z67" s="76" t="e">
        <f>IF(VLOOKUP($J67,医療機関データ!$A:$U,Z$7,FALSE)="","",VLOOKUP($J67,医療機関データ!$A:$U,Z$7,FALSE))</f>
        <v>#N/A</v>
      </c>
      <c r="AA67" s="76" t="e">
        <f>IF(VLOOKUP($J67,医療機関データ!$A:$U,AA$7,FALSE)="","",VLOOKUP($J67,医療機関データ!$A:$U,AA$7,FALSE))</f>
        <v>#N/A</v>
      </c>
      <c r="AB67" s="76" t="e">
        <f>IF(VLOOKUP($J67,医療機関データ!$A:$U,AB$7,FALSE)="","",VLOOKUP($J67,医療機関データ!$A:$U,AB$7,FALSE))</f>
        <v>#N/A</v>
      </c>
      <c r="AC67" s="76" t="e">
        <f>IF(VLOOKUP($J67,医療機関データ!$A:$U,AC$7,FALSE)="","",VLOOKUP($J67,医療機関データ!$A:$U,AC$7,FALSE))</f>
        <v>#N/A</v>
      </c>
      <c r="AD67" s="76" t="e">
        <f>IF(VLOOKUP($J67,医療機関データ!$A:$U,AD$7,FALSE)="","",VLOOKUP($J67,医療機関データ!$A:$U,AD$7,FALSE))</f>
        <v>#N/A</v>
      </c>
      <c r="AE67" s="76" t="e">
        <f>IF(VLOOKUP($J67,医療機関データ!$A:$U,AE$7,FALSE)="","",VLOOKUP($J67,医療機関データ!$A:$U,AE$7,FALSE))</f>
        <v>#N/A</v>
      </c>
      <c r="AF67" s="76" t="e">
        <f>IF(VLOOKUP($J67,医療機関データ!$A:$U,AF$7,FALSE)="","",VLOOKUP($J67,医療機関データ!$A:$U,AF$7,FALSE))</f>
        <v>#N/A</v>
      </c>
      <c r="AG67" s="76" t="e">
        <f>IF(VLOOKUP($J67,医療機関データ!$A:$U,AG$7,FALSE)="","",VLOOKUP($J67,医療機関データ!$A:$U,AG$7,FALSE))</f>
        <v>#N/A</v>
      </c>
    </row>
    <row r="68" spans="1:33" ht="18" customHeight="1" x14ac:dyDescent="0.15">
      <c r="A68" s="29">
        <v>61</v>
      </c>
      <c r="B68" s="33"/>
      <c r="C68" s="27"/>
      <c r="D68" s="27"/>
      <c r="E68" s="27"/>
      <c r="F68" s="27"/>
      <c r="G68" s="28"/>
      <c r="H68" s="84"/>
      <c r="I68" s="84"/>
      <c r="J68" s="81"/>
      <c r="K68" s="78"/>
      <c r="L68" s="9" t="str">
        <f>IF(C68="","",VLOOKUP(J68,医療機関データ!$A:$B,2,FALSE))</f>
        <v/>
      </c>
      <c r="M68" s="10" t="str">
        <f>IF(C68="","",IF(AND(OR(F68=1,F68="男"),OR(I68=1,I68=2)),"男性です",IF(AND(OR(F68=2,F68="女"),AND(I68&lt;&gt;1,I68&lt;&gt;2,I68&lt;&gt;3)),"無効です",IF(AND(I68=2,VLOOKUP(J68,医療機関データ!$A:$D,4,FALSE)="×"),"医師採取不可",""))))</f>
        <v/>
      </c>
      <c r="N68" s="10" t="str">
        <f t="shared" si="0"/>
        <v/>
      </c>
      <c r="O68" s="10" t="str">
        <f t="shared" si="1"/>
        <v/>
      </c>
      <c r="P68" s="10" t="str">
        <f t="shared" si="2"/>
        <v/>
      </c>
      <c r="Q68" s="76" t="e">
        <f>IF(VLOOKUP($J68,医療機関データ!$A:$U,Q$7,FALSE)="","",VLOOKUP($J68,医療機関データ!$A:$U,Q$7,FALSE))</f>
        <v>#N/A</v>
      </c>
      <c r="R68" s="76" t="e">
        <f>IF(VLOOKUP($J68,医療機関データ!$A:$U,R$7,FALSE)="","",VLOOKUP($J68,医療機関データ!$A:$U,R$7,FALSE))</f>
        <v>#N/A</v>
      </c>
      <c r="S68" s="76" t="e">
        <f>IF(VLOOKUP($J68,医療機関データ!$A:$U,S$7,FALSE)="","",VLOOKUP($J68,医療機関データ!$A:$U,S$7,FALSE))</f>
        <v>#N/A</v>
      </c>
      <c r="T68" s="76" t="e">
        <f>IF(VLOOKUP($J68,医療機関データ!$A:$U,T$7,FALSE)="","",VLOOKUP($J68,医療機関データ!$A:$U,T$7,FALSE))</f>
        <v>#N/A</v>
      </c>
      <c r="U68" s="76" t="e">
        <f>IF(VLOOKUP($J68,医療機関データ!$A:$U,U$7,FALSE)="","",VLOOKUP($J68,医療機関データ!$A:$U,U$7,FALSE))</f>
        <v>#N/A</v>
      </c>
      <c r="V68" s="76" t="e">
        <f>IF(VLOOKUP($J68,医療機関データ!$A:$U,V$7,FALSE)="","",VLOOKUP($J68,医療機関データ!$A:$U,V$7,FALSE))</f>
        <v>#N/A</v>
      </c>
      <c r="W68" s="76" t="e">
        <f>IF(VLOOKUP($J68,医療機関データ!$A:$U,W$7,FALSE)="","",VLOOKUP($J68,医療機関データ!$A:$U,W$7,FALSE))</f>
        <v>#N/A</v>
      </c>
      <c r="X68" s="76" t="e">
        <f>IF(VLOOKUP($J68,医療機関データ!$A:$U,X$7,FALSE)="","",VLOOKUP($J68,医療機関データ!$A:$U,X$7,FALSE))</f>
        <v>#N/A</v>
      </c>
      <c r="Y68" s="76" t="e">
        <f>IF(VLOOKUP($J68,医療機関データ!$A:$U,Y$7,FALSE)="","",VLOOKUP($J68,医療機関データ!$A:$U,Y$7,FALSE))</f>
        <v>#N/A</v>
      </c>
      <c r="Z68" s="76" t="e">
        <f>IF(VLOOKUP($J68,医療機関データ!$A:$U,Z$7,FALSE)="","",VLOOKUP($J68,医療機関データ!$A:$U,Z$7,FALSE))</f>
        <v>#N/A</v>
      </c>
      <c r="AA68" s="76" t="e">
        <f>IF(VLOOKUP($J68,医療機関データ!$A:$U,AA$7,FALSE)="","",VLOOKUP($J68,医療機関データ!$A:$U,AA$7,FALSE))</f>
        <v>#N/A</v>
      </c>
      <c r="AB68" s="76" t="e">
        <f>IF(VLOOKUP($J68,医療機関データ!$A:$U,AB$7,FALSE)="","",VLOOKUP($J68,医療機関データ!$A:$U,AB$7,FALSE))</f>
        <v>#N/A</v>
      </c>
      <c r="AC68" s="76" t="e">
        <f>IF(VLOOKUP($J68,医療機関データ!$A:$U,AC$7,FALSE)="","",VLOOKUP($J68,医療機関データ!$A:$U,AC$7,FALSE))</f>
        <v>#N/A</v>
      </c>
      <c r="AD68" s="76" t="e">
        <f>IF(VLOOKUP($J68,医療機関データ!$A:$U,AD$7,FALSE)="","",VLOOKUP($J68,医療機関データ!$A:$U,AD$7,FALSE))</f>
        <v>#N/A</v>
      </c>
      <c r="AE68" s="76" t="e">
        <f>IF(VLOOKUP($J68,医療機関データ!$A:$U,AE$7,FALSE)="","",VLOOKUP($J68,医療機関データ!$A:$U,AE$7,FALSE))</f>
        <v>#N/A</v>
      </c>
      <c r="AF68" s="76" t="e">
        <f>IF(VLOOKUP($J68,医療機関データ!$A:$U,AF$7,FALSE)="","",VLOOKUP($J68,医療機関データ!$A:$U,AF$7,FALSE))</f>
        <v>#N/A</v>
      </c>
      <c r="AG68" s="76" t="e">
        <f>IF(VLOOKUP($J68,医療機関データ!$A:$U,AG$7,FALSE)="","",VLOOKUP($J68,医療機関データ!$A:$U,AG$7,FALSE))</f>
        <v>#N/A</v>
      </c>
    </row>
    <row r="69" spans="1:33" ht="18" customHeight="1" x14ac:dyDescent="0.15">
      <c r="A69" s="29">
        <v>62</v>
      </c>
      <c r="B69" s="33"/>
      <c r="C69" s="27"/>
      <c r="D69" s="27"/>
      <c r="E69" s="27"/>
      <c r="F69" s="27"/>
      <c r="G69" s="28"/>
      <c r="H69" s="84"/>
      <c r="I69" s="84"/>
      <c r="J69" s="81"/>
      <c r="K69" s="78"/>
      <c r="L69" s="9" t="str">
        <f>IF(C69="","",VLOOKUP(J69,医療機関データ!$A:$B,2,FALSE))</f>
        <v/>
      </c>
      <c r="M69" s="10" t="str">
        <f>IF(C69="","",IF(AND(OR(F69=1,F69="男"),OR(I69=1,I69=2)),"男性です",IF(AND(OR(F69=2,F69="女"),AND(I69&lt;&gt;1,I69&lt;&gt;2,I69&lt;&gt;3)),"無効です",IF(AND(I69=2,VLOOKUP(J69,医療機関データ!$A:$D,4,FALSE)="×"),"医師採取不可",""))))</f>
        <v/>
      </c>
      <c r="N69" s="10" t="str">
        <f t="shared" si="0"/>
        <v/>
      </c>
      <c r="O69" s="10" t="str">
        <f t="shared" si="1"/>
        <v/>
      </c>
      <c r="P69" s="10" t="str">
        <f t="shared" si="2"/>
        <v/>
      </c>
      <c r="Q69" s="76" t="e">
        <f>IF(VLOOKUP($J69,医療機関データ!$A:$U,Q$7,FALSE)="","",VLOOKUP($J69,医療機関データ!$A:$U,Q$7,FALSE))</f>
        <v>#N/A</v>
      </c>
      <c r="R69" s="76" t="e">
        <f>IF(VLOOKUP($J69,医療機関データ!$A:$U,R$7,FALSE)="","",VLOOKUP($J69,医療機関データ!$A:$U,R$7,FALSE))</f>
        <v>#N/A</v>
      </c>
      <c r="S69" s="76" t="e">
        <f>IF(VLOOKUP($J69,医療機関データ!$A:$U,S$7,FALSE)="","",VLOOKUP($J69,医療機関データ!$A:$U,S$7,FALSE))</f>
        <v>#N/A</v>
      </c>
      <c r="T69" s="76" t="e">
        <f>IF(VLOOKUP($J69,医療機関データ!$A:$U,T$7,FALSE)="","",VLOOKUP($J69,医療機関データ!$A:$U,T$7,FALSE))</f>
        <v>#N/A</v>
      </c>
      <c r="U69" s="76" t="e">
        <f>IF(VLOOKUP($J69,医療機関データ!$A:$U,U$7,FALSE)="","",VLOOKUP($J69,医療機関データ!$A:$U,U$7,FALSE))</f>
        <v>#N/A</v>
      </c>
      <c r="V69" s="76" t="e">
        <f>IF(VLOOKUP($J69,医療機関データ!$A:$U,V$7,FALSE)="","",VLOOKUP($J69,医療機関データ!$A:$U,V$7,FALSE))</f>
        <v>#N/A</v>
      </c>
      <c r="W69" s="76" t="e">
        <f>IF(VLOOKUP($J69,医療機関データ!$A:$U,W$7,FALSE)="","",VLOOKUP($J69,医療機関データ!$A:$U,W$7,FALSE))</f>
        <v>#N/A</v>
      </c>
      <c r="X69" s="76" t="e">
        <f>IF(VLOOKUP($J69,医療機関データ!$A:$U,X$7,FALSE)="","",VLOOKUP($J69,医療機関データ!$A:$U,X$7,FALSE))</f>
        <v>#N/A</v>
      </c>
      <c r="Y69" s="76" t="e">
        <f>IF(VLOOKUP($J69,医療機関データ!$A:$U,Y$7,FALSE)="","",VLOOKUP($J69,医療機関データ!$A:$U,Y$7,FALSE))</f>
        <v>#N/A</v>
      </c>
      <c r="Z69" s="76" t="e">
        <f>IF(VLOOKUP($J69,医療機関データ!$A:$U,Z$7,FALSE)="","",VLOOKUP($J69,医療機関データ!$A:$U,Z$7,FALSE))</f>
        <v>#N/A</v>
      </c>
      <c r="AA69" s="76" t="e">
        <f>IF(VLOOKUP($J69,医療機関データ!$A:$U,AA$7,FALSE)="","",VLOOKUP($J69,医療機関データ!$A:$U,AA$7,FALSE))</f>
        <v>#N/A</v>
      </c>
      <c r="AB69" s="76" t="e">
        <f>IF(VLOOKUP($J69,医療機関データ!$A:$U,AB$7,FALSE)="","",VLOOKUP($J69,医療機関データ!$A:$U,AB$7,FALSE))</f>
        <v>#N/A</v>
      </c>
      <c r="AC69" s="76" t="e">
        <f>IF(VLOOKUP($J69,医療機関データ!$A:$U,AC$7,FALSE)="","",VLOOKUP($J69,医療機関データ!$A:$U,AC$7,FALSE))</f>
        <v>#N/A</v>
      </c>
      <c r="AD69" s="76" t="e">
        <f>IF(VLOOKUP($J69,医療機関データ!$A:$U,AD$7,FALSE)="","",VLOOKUP($J69,医療機関データ!$A:$U,AD$7,FALSE))</f>
        <v>#N/A</v>
      </c>
      <c r="AE69" s="76" t="e">
        <f>IF(VLOOKUP($J69,医療機関データ!$A:$U,AE$7,FALSE)="","",VLOOKUP($J69,医療機関データ!$A:$U,AE$7,FALSE))</f>
        <v>#N/A</v>
      </c>
      <c r="AF69" s="76" t="e">
        <f>IF(VLOOKUP($J69,医療機関データ!$A:$U,AF$7,FALSE)="","",VLOOKUP($J69,医療機関データ!$A:$U,AF$7,FALSE))</f>
        <v>#N/A</v>
      </c>
      <c r="AG69" s="76" t="e">
        <f>IF(VLOOKUP($J69,医療機関データ!$A:$U,AG$7,FALSE)="","",VLOOKUP($J69,医療機関データ!$A:$U,AG$7,FALSE))</f>
        <v>#N/A</v>
      </c>
    </row>
    <row r="70" spans="1:33" ht="18" customHeight="1" x14ac:dyDescent="0.15">
      <c r="A70" s="29">
        <v>63</v>
      </c>
      <c r="B70" s="33"/>
      <c r="C70" s="27"/>
      <c r="D70" s="67"/>
      <c r="E70" s="27"/>
      <c r="F70" s="27"/>
      <c r="G70" s="28"/>
      <c r="H70" s="84"/>
      <c r="I70" s="84"/>
      <c r="J70" s="81"/>
      <c r="K70" s="78"/>
      <c r="L70" s="9" t="str">
        <f>IF(C70="","",VLOOKUP(J70,医療機関データ!$A:$B,2,FALSE))</f>
        <v/>
      </c>
      <c r="M70" s="10" t="str">
        <f>IF(C70="","",IF(AND(OR(F70=1,F70="男"),OR(I70=1,I70=2)),"男性です",IF(AND(OR(F70=2,F70="女"),AND(I70&lt;&gt;1,I70&lt;&gt;2,I70&lt;&gt;3)),"無効です",IF(AND(I70=2,VLOOKUP(J70,医療機関データ!$A:$D,4,FALSE)="×"),"医師採取不可",""))))</f>
        <v/>
      </c>
      <c r="N70" s="10" t="str">
        <f t="shared" si="0"/>
        <v/>
      </c>
      <c r="O70" s="10" t="str">
        <f t="shared" si="1"/>
        <v/>
      </c>
      <c r="P70" s="10" t="str">
        <f t="shared" si="2"/>
        <v/>
      </c>
      <c r="Q70" s="76" t="e">
        <f>IF(VLOOKUP($J70,医療機関データ!$A:$U,Q$7,FALSE)="","",VLOOKUP($J70,医療機関データ!$A:$U,Q$7,FALSE))</f>
        <v>#N/A</v>
      </c>
      <c r="R70" s="76" t="e">
        <f>IF(VLOOKUP($J70,医療機関データ!$A:$U,R$7,FALSE)="","",VLOOKUP($J70,医療機関データ!$A:$U,R$7,FALSE))</f>
        <v>#N/A</v>
      </c>
      <c r="S70" s="76" t="e">
        <f>IF(VLOOKUP($J70,医療機関データ!$A:$U,S$7,FALSE)="","",VLOOKUP($J70,医療機関データ!$A:$U,S$7,FALSE))</f>
        <v>#N/A</v>
      </c>
      <c r="T70" s="76" t="e">
        <f>IF(VLOOKUP($J70,医療機関データ!$A:$U,T$7,FALSE)="","",VLOOKUP($J70,医療機関データ!$A:$U,T$7,FALSE))</f>
        <v>#N/A</v>
      </c>
      <c r="U70" s="76" t="e">
        <f>IF(VLOOKUP($J70,医療機関データ!$A:$U,U$7,FALSE)="","",VLOOKUP($J70,医療機関データ!$A:$U,U$7,FALSE))</f>
        <v>#N/A</v>
      </c>
      <c r="V70" s="76" t="e">
        <f>IF(VLOOKUP($J70,医療機関データ!$A:$U,V$7,FALSE)="","",VLOOKUP($J70,医療機関データ!$A:$U,V$7,FALSE))</f>
        <v>#N/A</v>
      </c>
      <c r="W70" s="76" t="e">
        <f>IF(VLOOKUP($J70,医療機関データ!$A:$U,W$7,FALSE)="","",VLOOKUP($J70,医療機関データ!$A:$U,W$7,FALSE))</f>
        <v>#N/A</v>
      </c>
      <c r="X70" s="76" t="e">
        <f>IF(VLOOKUP($J70,医療機関データ!$A:$U,X$7,FALSE)="","",VLOOKUP($J70,医療機関データ!$A:$U,X$7,FALSE))</f>
        <v>#N/A</v>
      </c>
      <c r="Y70" s="76" t="e">
        <f>IF(VLOOKUP($J70,医療機関データ!$A:$U,Y$7,FALSE)="","",VLOOKUP($J70,医療機関データ!$A:$U,Y$7,FALSE))</f>
        <v>#N/A</v>
      </c>
      <c r="Z70" s="76" t="e">
        <f>IF(VLOOKUP($J70,医療機関データ!$A:$U,Z$7,FALSE)="","",VLOOKUP($J70,医療機関データ!$A:$U,Z$7,FALSE))</f>
        <v>#N/A</v>
      </c>
      <c r="AA70" s="76" t="e">
        <f>IF(VLOOKUP($J70,医療機関データ!$A:$U,AA$7,FALSE)="","",VLOOKUP($J70,医療機関データ!$A:$U,AA$7,FALSE))</f>
        <v>#N/A</v>
      </c>
      <c r="AB70" s="76" t="e">
        <f>IF(VLOOKUP($J70,医療機関データ!$A:$U,AB$7,FALSE)="","",VLOOKUP($J70,医療機関データ!$A:$U,AB$7,FALSE))</f>
        <v>#N/A</v>
      </c>
      <c r="AC70" s="76" t="e">
        <f>IF(VLOOKUP($J70,医療機関データ!$A:$U,AC$7,FALSE)="","",VLOOKUP($J70,医療機関データ!$A:$U,AC$7,FALSE))</f>
        <v>#N/A</v>
      </c>
      <c r="AD70" s="76" t="e">
        <f>IF(VLOOKUP($J70,医療機関データ!$A:$U,AD$7,FALSE)="","",VLOOKUP($J70,医療機関データ!$A:$U,AD$7,FALSE))</f>
        <v>#N/A</v>
      </c>
      <c r="AE70" s="76" t="e">
        <f>IF(VLOOKUP($J70,医療機関データ!$A:$U,AE$7,FALSE)="","",VLOOKUP($J70,医療機関データ!$A:$U,AE$7,FALSE))</f>
        <v>#N/A</v>
      </c>
      <c r="AF70" s="76" t="e">
        <f>IF(VLOOKUP($J70,医療機関データ!$A:$U,AF$7,FALSE)="","",VLOOKUP($J70,医療機関データ!$A:$U,AF$7,FALSE))</f>
        <v>#N/A</v>
      </c>
      <c r="AG70" s="76" t="e">
        <f>IF(VLOOKUP($J70,医療機関データ!$A:$U,AG$7,FALSE)="","",VLOOKUP($J70,医療機関データ!$A:$U,AG$7,FALSE))</f>
        <v>#N/A</v>
      </c>
    </row>
    <row r="71" spans="1:33" ht="18" customHeight="1" x14ac:dyDescent="0.15">
      <c r="A71" s="29">
        <v>64</v>
      </c>
      <c r="B71" s="33"/>
      <c r="C71" s="27"/>
      <c r="D71" s="27"/>
      <c r="E71" s="27"/>
      <c r="F71" s="27"/>
      <c r="G71" s="28"/>
      <c r="H71" s="84"/>
      <c r="I71" s="84"/>
      <c r="J71" s="81"/>
      <c r="K71" s="78"/>
      <c r="L71" s="9" t="str">
        <f>IF(C71="","",VLOOKUP(J71,医療機関データ!$A:$B,2,FALSE))</f>
        <v/>
      </c>
      <c r="M71" s="10" t="str">
        <f>IF(C71="","",IF(AND(OR(F71=1,F71="男"),OR(I71=1,I71=2)),"男性です",IF(AND(OR(F71=2,F71="女"),AND(I71&lt;&gt;1,I71&lt;&gt;2,I71&lt;&gt;3)),"無効です",IF(AND(I71=2,VLOOKUP(J71,医療機関データ!$A:$D,4,FALSE)="×"),"医師採取不可",""))))</f>
        <v/>
      </c>
      <c r="N71" s="10" t="str">
        <f t="shared" si="0"/>
        <v/>
      </c>
      <c r="O71" s="10" t="str">
        <f t="shared" si="1"/>
        <v/>
      </c>
      <c r="P71" s="10" t="str">
        <f t="shared" si="2"/>
        <v/>
      </c>
      <c r="Q71" s="76" t="e">
        <f>IF(VLOOKUP($J71,医療機関データ!$A:$U,Q$7,FALSE)="","",VLOOKUP($J71,医療機関データ!$A:$U,Q$7,FALSE))</f>
        <v>#N/A</v>
      </c>
      <c r="R71" s="76" t="e">
        <f>IF(VLOOKUP($J71,医療機関データ!$A:$U,R$7,FALSE)="","",VLOOKUP($J71,医療機関データ!$A:$U,R$7,FALSE))</f>
        <v>#N/A</v>
      </c>
      <c r="S71" s="76" t="e">
        <f>IF(VLOOKUP($J71,医療機関データ!$A:$U,S$7,FALSE)="","",VLOOKUP($J71,医療機関データ!$A:$U,S$7,FALSE))</f>
        <v>#N/A</v>
      </c>
      <c r="T71" s="76" t="e">
        <f>IF(VLOOKUP($J71,医療機関データ!$A:$U,T$7,FALSE)="","",VLOOKUP($J71,医療機関データ!$A:$U,T$7,FALSE))</f>
        <v>#N/A</v>
      </c>
      <c r="U71" s="76" t="e">
        <f>IF(VLOOKUP($J71,医療機関データ!$A:$U,U$7,FALSE)="","",VLOOKUP($J71,医療機関データ!$A:$U,U$7,FALSE))</f>
        <v>#N/A</v>
      </c>
      <c r="V71" s="76" t="e">
        <f>IF(VLOOKUP($J71,医療機関データ!$A:$U,V$7,FALSE)="","",VLOOKUP($J71,医療機関データ!$A:$U,V$7,FALSE))</f>
        <v>#N/A</v>
      </c>
      <c r="W71" s="76" t="e">
        <f>IF(VLOOKUP($J71,医療機関データ!$A:$U,W$7,FALSE)="","",VLOOKUP($J71,医療機関データ!$A:$U,W$7,FALSE))</f>
        <v>#N/A</v>
      </c>
      <c r="X71" s="76" t="e">
        <f>IF(VLOOKUP($J71,医療機関データ!$A:$U,X$7,FALSE)="","",VLOOKUP($J71,医療機関データ!$A:$U,X$7,FALSE))</f>
        <v>#N/A</v>
      </c>
      <c r="Y71" s="76" t="e">
        <f>IF(VLOOKUP($J71,医療機関データ!$A:$U,Y$7,FALSE)="","",VLOOKUP($J71,医療機関データ!$A:$U,Y$7,FALSE))</f>
        <v>#N/A</v>
      </c>
      <c r="Z71" s="76" t="e">
        <f>IF(VLOOKUP($J71,医療機関データ!$A:$U,Z$7,FALSE)="","",VLOOKUP($J71,医療機関データ!$A:$U,Z$7,FALSE))</f>
        <v>#N/A</v>
      </c>
      <c r="AA71" s="76" t="e">
        <f>IF(VLOOKUP($J71,医療機関データ!$A:$U,AA$7,FALSE)="","",VLOOKUP($J71,医療機関データ!$A:$U,AA$7,FALSE))</f>
        <v>#N/A</v>
      </c>
      <c r="AB71" s="76" t="e">
        <f>IF(VLOOKUP($J71,医療機関データ!$A:$U,AB$7,FALSE)="","",VLOOKUP($J71,医療機関データ!$A:$U,AB$7,FALSE))</f>
        <v>#N/A</v>
      </c>
      <c r="AC71" s="76" t="e">
        <f>IF(VLOOKUP($J71,医療機関データ!$A:$U,AC$7,FALSE)="","",VLOOKUP($J71,医療機関データ!$A:$U,AC$7,FALSE))</f>
        <v>#N/A</v>
      </c>
      <c r="AD71" s="76" t="e">
        <f>IF(VLOOKUP($J71,医療機関データ!$A:$U,AD$7,FALSE)="","",VLOOKUP($J71,医療機関データ!$A:$U,AD$7,FALSE))</f>
        <v>#N/A</v>
      </c>
      <c r="AE71" s="76" t="e">
        <f>IF(VLOOKUP($J71,医療機関データ!$A:$U,AE$7,FALSE)="","",VLOOKUP($J71,医療機関データ!$A:$U,AE$7,FALSE))</f>
        <v>#N/A</v>
      </c>
      <c r="AF71" s="76" t="e">
        <f>IF(VLOOKUP($J71,医療機関データ!$A:$U,AF$7,FALSE)="","",VLOOKUP($J71,医療機関データ!$A:$U,AF$7,FALSE))</f>
        <v>#N/A</v>
      </c>
      <c r="AG71" s="76" t="e">
        <f>IF(VLOOKUP($J71,医療機関データ!$A:$U,AG$7,FALSE)="","",VLOOKUP($J71,医療機関データ!$A:$U,AG$7,FALSE))</f>
        <v>#N/A</v>
      </c>
    </row>
    <row r="72" spans="1:33" ht="18" customHeight="1" x14ac:dyDescent="0.15">
      <c r="A72" s="29">
        <v>65</v>
      </c>
      <c r="B72" s="33"/>
      <c r="C72" s="27"/>
      <c r="D72" s="27"/>
      <c r="E72" s="27"/>
      <c r="F72" s="27"/>
      <c r="G72" s="28"/>
      <c r="H72" s="84"/>
      <c r="I72" s="84"/>
      <c r="J72" s="81"/>
      <c r="K72" s="78"/>
      <c r="L72" s="9" t="str">
        <f>IF(C72="","",VLOOKUP(J72,医療機関データ!$A:$B,2,FALSE))</f>
        <v/>
      </c>
      <c r="M72" s="10" t="str">
        <f>IF(C72="","",IF(AND(OR(F72=1,F72="男"),OR(I72=1,I72=2)),"男性です",IF(AND(OR(F72=2,F72="女"),AND(I72&lt;&gt;1,I72&lt;&gt;2,I72&lt;&gt;3)),"無効です",IF(AND(I72=2,VLOOKUP(J72,医療機関データ!$A:$D,4,FALSE)="×"),"医師採取不可",""))))</f>
        <v/>
      </c>
      <c r="N72" s="10" t="str">
        <f t="shared" si="0"/>
        <v/>
      </c>
      <c r="O72" s="10" t="str">
        <f t="shared" si="1"/>
        <v/>
      </c>
      <c r="P72" s="10" t="str">
        <f t="shared" si="2"/>
        <v/>
      </c>
      <c r="Q72" s="76" t="e">
        <f>IF(VLOOKUP($J72,医療機関データ!$A:$U,Q$7,FALSE)="","",VLOOKUP($J72,医療機関データ!$A:$U,Q$7,FALSE))</f>
        <v>#N/A</v>
      </c>
      <c r="R72" s="76" t="e">
        <f>IF(VLOOKUP($J72,医療機関データ!$A:$U,R$7,FALSE)="","",VLOOKUP($J72,医療機関データ!$A:$U,R$7,FALSE))</f>
        <v>#N/A</v>
      </c>
      <c r="S72" s="76" t="e">
        <f>IF(VLOOKUP($J72,医療機関データ!$A:$U,S$7,FALSE)="","",VLOOKUP($J72,医療機関データ!$A:$U,S$7,FALSE))</f>
        <v>#N/A</v>
      </c>
      <c r="T72" s="76" t="e">
        <f>IF(VLOOKUP($J72,医療機関データ!$A:$U,T$7,FALSE)="","",VLOOKUP($J72,医療機関データ!$A:$U,T$7,FALSE))</f>
        <v>#N/A</v>
      </c>
      <c r="U72" s="76" t="e">
        <f>IF(VLOOKUP($J72,医療機関データ!$A:$U,U$7,FALSE)="","",VLOOKUP($J72,医療機関データ!$A:$U,U$7,FALSE))</f>
        <v>#N/A</v>
      </c>
      <c r="V72" s="76" t="e">
        <f>IF(VLOOKUP($J72,医療機関データ!$A:$U,V$7,FALSE)="","",VLOOKUP($J72,医療機関データ!$A:$U,V$7,FALSE))</f>
        <v>#N/A</v>
      </c>
      <c r="W72" s="76" t="e">
        <f>IF(VLOOKUP($J72,医療機関データ!$A:$U,W$7,FALSE)="","",VLOOKUP($J72,医療機関データ!$A:$U,W$7,FALSE))</f>
        <v>#N/A</v>
      </c>
      <c r="X72" s="76" t="e">
        <f>IF(VLOOKUP($J72,医療機関データ!$A:$U,X$7,FALSE)="","",VLOOKUP($J72,医療機関データ!$A:$U,X$7,FALSE))</f>
        <v>#N/A</v>
      </c>
      <c r="Y72" s="76" t="e">
        <f>IF(VLOOKUP($J72,医療機関データ!$A:$U,Y$7,FALSE)="","",VLOOKUP($J72,医療機関データ!$A:$U,Y$7,FALSE))</f>
        <v>#N/A</v>
      </c>
      <c r="Z72" s="76" t="e">
        <f>IF(VLOOKUP($J72,医療機関データ!$A:$U,Z$7,FALSE)="","",VLOOKUP($J72,医療機関データ!$A:$U,Z$7,FALSE))</f>
        <v>#N/A</v>
      </c>
      <c r="AA72" s="76" t="e">
        <f>IF(VLOOKUP($J72,医療機関データ!$A:$U,AA$7,FALSE)="","",VLOOKUP($J72,医療機関データ!$A:$U,AA$7,FALSE))</f>
        <v>#N/A</v>
      </c>
      <c r="AB72" s="76" t="e">
        <f>IF(VLOOKUP($J72,医療機関データ!$A:$U,AB$7,FALSE)="","",VLOOKUP($J72,医療機関データ!$A:$U,AB$7,FALSE))</f>
        <v>#N/A</v>
      </c>
      <c r="AC72" s="76" t="e">
        <f>IF(VLOOKUP($J72,医療機関データ!$A:$U,AC$7,FALSE)="","",VLOOKUP($J72,医療機関データ!$A:$U,AC$7,FALSE))</f>
        <v>#N/A</v>
      </c>
      <c r="AD72" s="76" t="e">
        <f>IF(VLOOKUP($J72,医療機関データ!$A:$U,AD$7,FALSE)="","",VLOOKUP($J72,医療機関データ!$A:$U,AD$7,FALSE))</f>
        <v>#N/A</v>
      </c>
      <c r="AE72" s="76" t="e">
        <f>IF(VLOOKUP($J72,医療機関データ!$A:$U,AE$7,FALSE)="","",VLOOKUP($J72,医療機関データ!$A:$U,AE$7,FALSE))</f>
        <v>#N/A</v>
      </c>
      <c r="AF72" s="76" t="e">
        <f>IF(VLOOKUP($J72,医療機関データ!$A:$U,AF$7,FALSE)="","",VLOOKUP($J72,医療機関データ!$A:$U,AF$7,FALSE))</f>
        <v>#N/A</v>
      </c>
      <c r="AG72" s="76" t="e">
        <f>IF(VLOOKUP($J72,医療機関データ!$A:$U,AG$7,FALSE)="","",VLOOKUP($J72,医療機関データ!$A:$U,AG$7,FALSE))</f>
        <v>#N/A</v>
      </c>
    </row>
    <row r="73" spans="1:33" ht="18" customHeight="1" x14ac:dyDescent="0.15">
      <c r="A73" s="29">
        <v>66</v>
      </c>
      <c r="B73" s="33"/>
      <c r="C73" s="27"/>
      <c r="D73" s="67"/>
      <c r="E73" s="27"/>
      <c r="F73" s="27"/>
      <c r="G73" s="28"/>
      <c r="H73" s="84"/>
      <c r="I73" s="84"/>
      <c r="J73" s="81"/>
      <c r="K73" s="78"/>
      <c r="L73" s="9" t="str">
        <f>IF(C73="","",VLOOKUP(J73,医療機関データ!$A:$B,2,FALSE))</f>
        <v/>
      </c>
      <c r="M73" s="10" t="str">
        <f>IF(C73="","",IF(AND(OR(F73=1,F73="男"),OR(I73=1,I73=2)),"男性です",IF(AND(OR(F73=2,F73="女"),AND(I73&lt;&gt;1,I73&lt;&gt;2,I73&lt;&gt;3)),"無効です",IF(AND(I73=2,VLOOKUP(J73,医療機関データ!$A:$D,4,FALSE)="×"),"医師採取不可",""))))</f>
        <v/>
      </c>
      <c r="N73" s="10" t="str">
        <f t="shared" ref="N73:N107" si="3">IF(C73="","",IF(COUNTIF(Q73:AG73,K73)&gt;=1,"","希望日不可"))</f>
        <v/>
      </c>
      <c r="O73" s="10" t="str">
        <f t="shared" ref="O73:O107" si="4">IF(C73="","",IF(AND(H73&lt;&gt;1,H73&lt;&gt;2,H73&lt;&gt;3),"無効です",IF(H73=3,"",IF(DATEDIF(G73,45747,"Y")&gt;=40,"A1.A2は40歳未満のみ",""))))</f>
        <v/>
      </c>
      <c r="P73" s="10" t="str">
        <f t="shared" ref="P73:P107" si="5">IF(C73="","",IF(COUNTIFS($C$8:$C$107,C73,$D$8:$D$107,D73,$G$8:$G$107,G73)&gt;1,"重複",""))</f>
        <v/>
      </c>
      <c r="Q73" s="76" t="e">
        <f>IF(VLOOKUP($J73,医療機関データ!$A:$U,Q$7,FALSE)="","",VLOOKUP($J73,医療機関データ!$A:$U,Q$7,FALSE))</f>
        <v>#N/A</v>
      </c>
      <c r="R73" s="76" t="e">
        <f>IF(VLOOKUP($J73,医療機関データ!$A:$U,R$7,FALSE)="","",VLOOKUP($J73,医療機関データ!$A:$U,R$7,FALSE))</f>
        <v>#N/A</v>
      </c>
      <c r="S73" s="76" t="e">
        <f>IF(VLOOKUP($J73,医療機関データ!$A:$U,S$7,FALSE)="","",VLOOKUP($J73,医療機関データ!$A:$U,S$7,FALSE))</f>
        <v>#N/A</v>
      </c>
      <c r="T73" s="76" t="e">
        <f>IF(VLOOKUP($J73,医療機関データ!$A:$U,T$7,FALSE)="","",VLOOKUP($J73,医療機関データ!$A:$U,T$7,FALSE))</f>
        <v>#N/A</v>
      </c>
      <c r="U73" s="76" t="e">
        <f>IF(VLOOKUP($J73,医療機関データ!$A:$U,U$7,FALSE)="","",VLOOKUP($J73,医療機関データ!$A:$U,U$7,FALSE))</f>
        <v>#N/A</v>
      </c>
      <c r="V73" s="76" t="e">
        <f>IF(VLOOKUP($J73,医療機関データ!$A:$U,V$7,FALSE)="","",VLOOKUP($J73,医療機関データ!$A:$U,V$7,FALSE))</f>
        <v>#N/A</v>
      </c>
      <c r="W73" s="76" t="e">
        <f>IF(VLOOKUP($J73,医療機関データ!$A:$U,W$7,FALSE)="","",VLOOKUP($J73,医療機関データ!$A:$U,W$7,FALSE))</f>
        <v>#N/A</v>
      </c>
      <c r="X73" s="76" t="e">
        <f>IF(VLOOKUP($J73,医療機関データ!$A:$U,X$7,FALSE)="","",VLOOKUP($J73,医療機関データ!$A:$U,X$7,FALSE))</f>
        <v>#N/A</v>
      </c>
      <c r="Y73" s="76" t="e">
        <f>IF(VLOOKUP($J73,医療機関データ!$A:$U,Y$7,FALSE)="","",VLOOKUP($J73,医療機関データ!$A:$U,Y$7,FALSE))</f>
        <v>#N/A</v>
      </c>
      <c r="Z73" s="76" t="e">
        <f>IF(VLOOKUP($J73,医療機関データ!$A:$U,Z$7,FALSE)="","",VLOOKUP($J73,医療機関データ!$A:$U,Z$7,FALSE))</f>
        <v>#N/A</v>
      </c>
      <c r="AA73" s="76" t="e">
        <f>IF(VLOOKUP($J73,医療機関データ!$A:$U,AA$7,FALSE)="","",VLOOKUP($J73,医療機関データ!$A:$U,AA$7,FALSE))</f>
        <v>#N/A</v>
      </c>
      <c r="AB73" s="76" t="e">
        <f>IF(VLOOKUP($J73,医療機関データ!$A:$U,AB$7,FALSE)="","",VLOOKUP($J73,医療機関データ!$A:$U,AB$7,FALSE))</f>
        <v>#N/A</v>
      </c>
      <c r="AC73" s="76" t="e">
        <f>IF(VLOOKUP($J73,医療機関データ!$A:$U,AC$7,FALSE)="","",VLOOKUP($J73,医療機関データ!$A:$U,AC$7,FALSE))</f>
        <v>#N/A</v>
      </c>
      <c r="AD73" s="76" t="e">
        <f>IF(VLOOKUP($J73,医療機関データ!$A:$U,AD$7,FALSE)="","",VLOOKUP($J73,医療機関データ!$A:$U,AD$7,FALSE))</f>
        <v>#N/A</v>
      </c>
      <c r="AE73" s="76" t="e">
        <f>IF(VLOOKUP($J73,医療機関データ!$A:$U,AE$7,FALSE)="","",VLOOKUP($J73,医療機関データ!$A:$U,AE$7,FALSE))</f>
        <v>#N/A</v>
      </c>
      <c r="AF73" s="76" t="e">
        <f>IF(VLOOKUP($J73,医療機関データ!$A:$U,AF$7,FALSE)="","",VLOOKUP($J73,医療機関データ!$A:$U,AF$7,FALSE))</f>
        <v>#N/A</v>
      </c>
      <c r="AG73" s="76" t="e">
        <f>IF(VLOOKUP($J73,医療機関データ!$A:$U,AG$7,FALSE)="","",VLOOKUP($J73,医療機関データ!$A:$U,AG$7,FALSE))</f>
        <v>#N/A</v>
      </c>
    </row>
    <row r="74" spans="1:33" ht="18" customHeight="1" x14ac:dyDescent="0.15">
      <c r="A74" s="29">
        <v>67</v>
      </c>
      <c r="B74" s="33"/>
      <c r="C74" s="27"/>
      <c r="D74" s="27"/>
      <c r="E74" s="27"/>
      <c r="F74" s="27"/>
      <c r="G74" s="28"/>
      <c r="H74" s="84"/>
      <c r="I74" s="84"/>
      <c r="J74" s="81"/>
      <c r="K74" s="78"/>
      <c r="L74" s="9" t="str">
        <f>IF(C74="","",VLOOKUP(J74,医療機関データ!$A:$B,2,FALSE))</f>
        <v/>
      </c>
      <c r="M74" s="10" t="str">
        <f>IF(C74="","",IF(AND(OR(F74=1,F74="男"),OR(I74=1,I74=2)),"男性です",IF(AND(OR(F74=2,F74="女"),AND(I74&lt;&gt;1,I74&lt;&gt;2,I74&lt;&gt;3)),"無効です",IF(AND(I74=2,VLOOKUP(J74,医療機関データ!$A:$D,4,FALSE)="×"),"医師採取不可",""))))</f>
        <v/>
      </c>
      <c r="N74" s="10" t="str">
        <f t="shared" si="3"/>
        <v/>
      </c>
      <c r="O74" s="10" t="str">
        <f t="shared" si="4"/>
        <v/>
      </c>
      <c r="P74" s="10" t="str">
        <f t="shared" si="5"/>
        <v/>
      </c>
      <c r="Q74" s="76" t="e">
        <f>IF(VLOOKUP($J74,医療機関データ!$A:$U,Q$7,FALSE)="","",VLOOKUP($J74,医療機関データ!$A:$U,Q$7,FALSE))</f>
        <v>#N/A</v>
      </c>
      <c r="R74" s="76" t="e">
        <f>IF(VLOOKUP($J74,医療機関データ!$A:$U,R$7,FALSE)="","",VLOOKUP($J74,医療機関データ!$A:$U,R$7,FALSE))</f>
        <v>#N/A</v>
      </c>
      <c r="S74" s="76" t="e">
        <f>IF(VLOOKUP($J74,医療機関データ!$A:$U,S$7,FALSE)="","",VLOOKUP($J74,医療機関データ!$A:$U,S$7,FALSE))</f>
        <v>#N/A</v>
      </c>
      <c r="T74" s="76" t="e">
        <f>IF(VLOOKUP($J74,医療機関データ!$A:$U,T$7,FALSE)="","",VLOOKUP($J74,医療機関データ!$A:$U,T$7,FALSE))</f>
        <v>#N/A</v>
      </c>
      <c r="U74" s="76" t="e">
        <f>IF(VLOOKUP($J74,医療機関データ!$A:$U,U$7,FALSE)="","",VLOOKUP($J74,医療機関データ!$A:$U,U$7,FALSE))</f>
        <v>#N/A</v>
      </c>
      <c r="V74" s="76" t="e">
        <f>IF(VLOOKUP($J74,医療機関データ!$A:$U,V$7,FALSE)="","",VLOOKUP($J74,医療機関データ!$A:$U,V$7,FALSE))</f>
        <v>#N/A</v>
      </c>
      <c r="W74" s="76" t="e">
        <f>IF(VLOOKUP($J74,医療機関データ!$A:$U,W$7,FALSE)="","",VLOOKUP($J74,医療機関データ!$A:$U,W$7,FALSE))</f>
        <v>#N/A</v>
      </c>
      <c r="X74" s="76" t="e">
        <f>IF(VLOOKUP($J74,医療機関データ!$A:$U,X$7,FALSE)="","",VLOOKUP($J74,医療機関データ!$A:$U,X$7,FALSE))</f>
        <v>#N/A</v>
      </c>
      <c r="Y74" s="76" t="e">
        <f>IF(VLOOKUP($J74,医療機関データ!$A:$U,Y$7,FALSE)="","",VLOOKUP($J74,医療機関データ!$A:$U,Y$7,FALSE))</f>
        <v>#N/A</v>
      </c>
      <c r="Z74" s="76" t="e">
        <f>IF(VLOOKUP($J74,医療機関データ!$A:$U,Z$7,FALSE)="","",VLOOKUP($J74,医療機関データ!$A:$U,Z$7,FALSE))</f>
        <v>#N/A</v>
      </c>
      <c r="AA74" s="76" t="e">
        <f>IF(VLOOKUP($J74,医療機関データ!$A:$U,AA$7,FALSE)="","",VLOOKUP($J74,医療機関データ!$A:$U,AA$7,FALSE))</f>
        <v>#N/A</v>
      </c>
      <c r="AB74" s="76" t="e">
        <f>IF(VLOOKUP($J74,医療機関データ!$A:$U,AB$7,FALSE)="","",VLOOKUP($J74,医療機関データ!$A:$U,AB$7,FALSE))</f>
        <v>#N/A</v>
      </c>
      <c r="AC74" s="76" t="e">
        <f>IF(VLOOKUP($J74,医療機関データ!$A:$U,AC$7,FALSE)="","",VLOOKUP($J74,医療機関データ!$A:$U,AC$7,FALSE))</f>
        <v>#N/A</v>
      </c>
      <c r="AD74" s="76" t="e">
        <f>IF(VLOOKUP($J74,医療機関データ!$A:$U,AD$7,FALSE)="","",VLOOKUP($J74,医療機関データ!$A:$U,AD$7,FALSE))</f>
        <v>#N/A</v>
      </c>
      <c r="AE74" s="76" t="e">
        <f>IF(VLOOKUP($J74,医療機関データ!$A:$U,AE$7,FALSE)="","",VLOOKUP($J74,医療機関データ!$A:$U,AE$7,FALSE))</f>
        <v>#N/A</v>
      </c>
      <c r="AF74" s="76" t="e">
        <f>IF(VLOOKUP($J74,医療機関データ!$A:$U,AF$7,FALSE)="","",VLOOKUP($J74,医療機関データ!$A:$U,AF$7,FALSE))</f>
        <v>#N/A</v>
      </c>
      <c r="AG74" s="76" t="e">
        <f>IF(VLOOKUP($J74,医療機関データ!$A:$U,AG$7,FALSE)="","",VLOOKUP($J74,医療機関データ!$A:$U,AG$7,FALSE))</f>
        <v>#N/A</v>
      </c>
    </row>
    <row r="75" spans="1:33" ht="18" customHeight="1" x14ac:dyDescent="0.15">
      <c r="A75" s="29">
        <v>68</v>
      </c>
      <c r="B75" s="33"/>
      <c r="C75" s="27"/>
      <c r="D75" s="27"/>
      <c r="E75" s="27"/>
      <c r="F75" s="27"/>
      <c r="G75" s="28"/>
      <c r="H75" s="84"/>
      <c r="I75" s="84"/>
      <c r="J75" s="81"/>
      <c r="K75" s="78"/>
      <c r="L75" s="9" t="str">
        <f>IF(C75="","",VLOOKUP(J75,医療機関データ!$A:$B,2,FALSE))</f>
        <v/>
      </c>
      <c r="M75" s="10" t="str">
        <f>IF(C75="","",IF(AND(OR(F75=1,F75="男"),OR(I75=1,I75=2)),"男性です",IF(AND(OR(F75=2,F75="女"),AND(I75&lt;&gt;1,I75&lt;&gt;2,I75&lt;&gt;3)),"無効です",IF(AND(I75=2,VLOOKUP(J75,医療機関データ!$A:$D,4,FALSE)="×"),"医師採取不可",""))))</f>
        <v/>
      </c>
      <c r="N75" s="10" t="str">
        <f t="shared" si="3"/>
        <v/>
      </c>
      <c r="O75" s="10" t="str">
        <f t="shared" si="4"/>
        <v/>
      </c>
      <c r="P75" s="10" t="str">
        <f t="shared" si="5"/>
        <v/>
      </c>
      <c r="Q75" s="76" t="e">
        <f>IF(VLOOKUP($J75,医療機関データ!$A:$U,Q$7,FALSE)="","",VLOOKUP($J75,医療機関データ!$A:$U,Q$7,FALSE))</f>
        <v>#N/A</v>
      </c>
      <c r="R75" s="76" t="e">
        <f>IF(VLOOKUP($J75,医療機関データ!$A:$U,R$7,FALSE)="","",VLOOKUP($J75,医療機関データ!$A:$U,R$7,FALSE))</f>
        <v>#N/A</v>
      </c>
      <c r="S75" s="76" t="e">
        <f>IF(VLOOKUP($J75,医療機関データ!$A:$U,S$7,FALSE)="","",VLOOKUP($J75,医療機関データ!$A:$U,S$7,FALSE))</f>
        <v>#N/A</v>
      </c>
      <c r="T75" s="76" t="e">
        <f>IF(VLOOKUP($J75,医療機関データ!$A:$U,T$7,FALSE)="","",VLOOKUP($J75,医療機関データ!$A:$U,T$7,FALSE))</f>
        <v>#N/A</v>
      </c>
      <c r="U75" s="76" t="e">
        <f>IF(VLOOKUP($J75,医療機関データ!$A:$U,U$7,FALSE)="","",VLOOKUP($J75,医療機関データ!$A:$U,U$7,FALSE))</f>
        <v>#N/A</v>
      </c>
      <c r="V75" s="76" t="e">
        <f>IF(VLOOKUP($J75,医療機関データ!$A:$U,V$7,FALSE)="","",VLOOKUP($J75,医療機関データ!$A:$U,V$7,FALSE))</f>
        <v>#N/A</v>
      </c>
      <c r="W75" s="76" t="e">
        <f>IF(VLOOKUP($J75,医療機関データ!$A:$U,W$7,FALSE)="","",VLOOKUP($J75,医療機関データ!$A:$U,W$7,FALSE))</f>
        <v>#N/A</v>
      </c>
      <c r="X75" s="76" t="e">
        <f>IF(VLOOKUP($J75,医療機関データ!$A:$U,X$7,FALSE)="","",VLOOKUP($J75,医療機関データ!$A:$U,X$7,FALSE))</f>
        <v>#N/A</v>
      </c>
      <c r="Y75" s="76" t="e">
        <f>IF(VLOOKUP($J75,医療機関データ!$A:$U,Y$7,FALSE)="","",VLOOKUP($J75,医療機関データ!$A:$U,Y$7,FALSE))</f>
        <v>#N/A</v>
      </c>
      <c r="Z75" s="76" t="e">
        <f>IF(VLOOKUP($J75,医療機関データ!$A:$U,Z$7,FALSE)="","",VLOOKUP($J75,医療機関データ!$A:$U,Z$7,FALSE))</f>
        <v>#N/A</v>
      </c>
      <c r="AA75" s="76" t="e">
        <f>IF(VLOOKUP($J75,医療機関データ!$A:$U,AA$7,FALSE)="","",VLOOKUP($J75,医療機関データ!$A:$U,AA$7,FALSE))</f>
        <v>#N/A</v>
      </c>
      <c r="AB75" s="76" t="e">
        <f>IF(VLOOKUP($J75,医療機関データ!$A:$U,AB$7,FALSE)="","",VLOOKUP($J75,医療機関データ!$A:$U,AB$7,FALSE))</f>
        <v>#N/A</v>
      </c>
      <c r="AC75" s="76" t="e">
        <f>IF(VLOOKUP($J75,医療機関データ!$A:$U,AC$7,FALSE)="","",VLOOKUP($J75,医療機関データ!$A:$U,AC$7,FALSE))</f>
        <v>#N/A</v>
      </c>
      <c r="AD75" s="76" t="e">
        <f>IF(VLOOKUP($J75,医療機関データ!$A:$U,AD$7,FALSE)="","",VLOOKUP($J75,医療機関データ!$A:$U,AD$7,FALSE))</f>
        <v>#N/A</v>
      </c>
      <c r="AE75" s="76" t="e">
        <f>IF(VLOOKUP($J75,医療機関データ!$A:$U,AE$7,FALSE)="","",VLOOKUP($J75,医療機関データ!$A:$U,AE$7,FALSE))</f>
        <v>#N/A</v>
      </c>
      <c r="AF75" s="76" t="e">
        <f>IF(VLOOKUP($J75,医療機関データ!$A:$U,AF$7,FALSE)="","",VLOOKUP($J75,医療機関データ!$A:$U,AF$7,FALSE))</f>
        <v>#N/A</v>
      </c>
      <c r="AG75" s="76" t="e">
        <f>IF(VLOOKUP($J75,医療機関データ!$A:$U,AG$7,FALSE)="","",VLOOKUP($J75,医療機関データ!$A:$U,AG$7,FALSE))</f>
        <v>#N/A</v>
      </c>
    </row>
    <row r="76" spans="1:33" ht="18" customHeight="1" x14ac:dyDescent="0.15">
      <c r="A76" s="29">
        <v>69</v>
      </c>
      <c r="B76" s="33"/>
      <c r="C76" s="27"/>
      <c r="D76" s="67"/>
      <c r="E76" s="27"/>
      <c r="F76" s="27"/>
      <c r="G76" s="28"/>
      <c r="H76" s="84"/>
      <c r="I76" s="84"/>
      <c r="J76" s="81"/>
      <c r="K76" s="78"/>
      <c r="L76" s="9" t="str">
        <f>IF(C76="","",VLOOKUP(J76,医療機関データ!$A:$B,2,FALSE))</f>
        <v/>
      </c>
      <c r="M76" s="10" t="str">
        <f>IF(C76="","",IF(AND(OR(F76=1,F76="男"),OR(I76=1,I76=2)),"男性です",IF(AND(OR(F76=2,F76="女"),AND(I76&lt;&gt;1,I76&lt;&gt;2,I76&lt;&gt;3)),"無効です",IF(AND(I76=2,VLOOKUP(J76,医療機関データ!$A:$D,4,FALSE)="×"),"医師採取不可",""))))</f>
        <v/>
      </c>
      <c r="N76" s="10" t="str">
        <f t="shared" si="3"/>
        <v/>
      </c>
      <c r="O76" s="10" t="str">
        <f t="shared" si="4"/>
        <v/>
      </c>
      <c r="P76" s="10" t="str">
        <f t="shared" si="5"/>
        <v/>
      </c>
      <c r="Q76" s="76" t="e">
        <f>IF(VLOOKUP($J76,医療機関データ!$A:$U,Q$7,FALSE)="","",VLOOKUP($J76,医療機関データ!$A:$U,Q$7,FALSE))</f>
        <v>#N/A</v>
      </c>
      <c r="R76" s="76" t="e">
        <f>IF(VLOOKUP($J76,医療機関データ!$A:$U,R$7,FALSE)="","",VLOOKUP($J76,医療機関データ!$A:$U,R$7,FALSE))</f>
        <v>#N/A</v>
      </c>
      <c r="S76" s="76" t="e">
        <f>IF(VLOOKUP($J76,医療機関データ!$A:$U,S$7,FALSE)="","",VLOOKUP($J76,医療機関データ!$A:$U,S$7,FALSE))</f>
        <v>#N/A</v>
      </c>
      <c r="T76" s="76" t="e">
        <f>IF(VLOOKUP($J76,医療機関データ!$A:$U,T$7,FALSE)="","",VLOOKUP($J76,医療機関データ!$A:$U,T$7,FALSE))</f>
        <v>#N/A</v>
      </c>
      <c r="U76" s="76" t="e">
        <f>IF(VLOOKUP($J76,医療機関データ!$A:$U,U$7,FALSE)="","",VLOOKUP($J76,医療機関データ!$A:$U,U$7,FALSE))</f>
        <v>#N/A</v>
      </c>
      <c r="V76" s="76" t="e">
        <f>IF(VLOOKUP($J76,医療機関データ!$A:$U,V$7,FALSE)="","",VLOOKUP($J76,医療機関データ!$A:$U,V$7,FALSE))</f>
        <v>#N/A</v>
      </c>
      <c r="W76" s="76" t="e">
        <f>IF(VLOOKUP($J76,医療機関データ!$A:$U,W$7,FALSE)="","",VLOOKUP($J76,医療機関データ!$A:$U,W$7,FALSE))</f>
        <v>#N/A</v>
      </c>
      <c r="X76" s="76" t="e">
        <f>IF(VLOOKUP($J76,医療機関データ!$A:$U,X$7,FALSE)="","",VLOOKUP($J76,医療機関データ!$A:$U,X$7,FALSE))</f>
        <v>#N/A</v>
      </c>
      <c r="Y76" s="76" t="e">
        <f>IF(VLOOKUP($J76,医療機関データ!$A:$U,Y$7,FALSE)="","",VLOOKUP($J76,医療機関データ!$A:$U,Y$7,FALSE))</f>
        <v>#N/A</v>
      </c>
      <c r="Z76" s="76" t="e">
        <f>IF(VLOOKUP($J76,医療機関データ!$A:$U,Z$7,FALSE)="","",VLOOKUP($J76,医療機関データ!$A:$U,Z$7,FALSE))</f>
        <v>#N/A</v>
      </c>
      <c r="AA76" s="76" t="e">
        <f>IF(VLOOKUP($J76,医療機関データ!$A:$U,AA$7,FALSE)="","",VLOOKUP($J76,医療機関データ!$A:$U,AA$7,FALSE))</f>
        <v>#N/A</v>
      </c>
      <c r="AB76" s="76" t="e">
        <f>IF(VLOOKUP($J76,医療機関データ!$A:$U,AB$7,FALSE)="","",VLOOKUP($J76,医療機関データ!$A:$U,AB$7,FALSE))</f>
        <v>#N/A</v>
      </c>
      <c r="AC76" s="76" t="e">
        <f>IF(VLOOKUP($J76,医療機関データ!$A:$U,AC$7,FALSE)="","",VLOOKUP($J76,医療機関データ!$A:$U,AC$7,FALSE))</f>
        <v>#N/A</v>
      </c>
      <c r="AD76" s="76" t="e">
        <f>IF(VLOOKUP($J76,医療機関データ!$A:$U,AD$7,FALSE)="","",VLOOKUP($J76,医療機関データ!$A:$U,AD$7,FALSE))</f>
        <v>#N/A</v>
      </c>
      <c r="AE76" s="76" t="e">
        <f>IF(VLOOKUP($J76,医療機関データ!$A:$U,AE$7,FALSE)="","",VLOOKUP($J76,医療機関データ!$A:$U,AE$7,FALSE))</f>
        <v>#N/A</v>
      </c>
      <c r="AF76" s="76" t="e">
        <f>IF(VLOOKUP($J76,医療機関データ!$A:$U,AF$7,FALSE)="","",VLOOKUP($J76,医療機関データ!$A:$U,AF$7,FALSE))</f>
        <v>#N/A</v>
      </c>
      <c r="AG76" s="76" t="e">
        <f>IF(VLOOKUP($J76,医療機関データ!$A:$U,AG$7,FALSE)="","",VLOOKUP($J76,医療機関データ!$A:$U,AG$7,FALSE))</f>
        <v>#N/A</v>
      </c>
    </row>
    <row r="77" spans="1:33" ht="18" customHeight="1" x14ac:dyDescent="0.15">
      <c r="A77" s="29">
        <v>70</v>
      </c>
      <c r="B77" s="33"/>
      <c r="C77" s="27"/>
      <c r="D77" s="27"/>
      <c r="E77" s="27"/>
      <c r="F77" s="27"/>
      <c r="G77" s="28"/>
      <c r="H77" s="84"/>
      <c r="I77" s="84"/>
      <c r="J77" s="81"/>
      <c r="K77" s="78"/>
      <c r="L77" s="9" t="str">
        <f>IF(C77="","",VLOOKUP(J77,医療機関データ!$A:$B,2,FALSE))</f>
        <v/>
      </c>
      <c r="M77" s="10" t="str">
        <f>IF(C77="","",IF(AND(OR(F77=1,F77="男"),OR(I77=1,I77=2)),"男性です",IF(AND(OR(F77=2,F77="女"),AND(I77&lt;&gt;1,I77&lt;&gt;2,I77&lt;&gt;3)),"無効です",IF(AND(I77=2,VLOOKUP(J77,医療機関データ!$A:$D,4,FALSE)="×"),"医師採取不可",""))))</f>
        <v/>
      </c>
      <c r="N77" s="10" t="str">
        <f t="shared" si="3"/>
        <v/>
      </c>
      <c r="O77" s="10" t="str">
        <f t="shared" si="4"/>
        <v/>
      </c>
      <c r="P77" s="10" t="str">
        <f t="shared" si="5"/>
        <v/>
      </c>
      <c r="Q77" s="76" t="e">
        <f>IF(VLOOKUP($J77,医療機関データ!$A:$U,Q$7,FALSE)="","",VLOOKUP($J77,医療機関データ!$A:$U,Q$7,FALSE))</f>
        <v>#N/A</v>
      </c>
      <c r="R77" s="76" t="e">
        <f>IF(VLOOKUP($J77,医療機関データ!$A:$U,R$7,FALSE)="","",VLOOKUP($J77,医療機関データ!$A:$U,R$7,FALSE))</f>
        <v>#N/A</v>
      </c>
      <c r="S77" s="76" t="e">
        <f>IF(VLOOKUP($J77,医療機関データ!$A:$U,S$7,FALSE)="","",VLOOKUP($J77,医療機関データ!$A:$U,S$7,FALSE))</f>
        <v>#N/A</v>
      </c>
      <c r="T77" s="76" t="e">
        <f>IF(VLOOKUP($J77,医療機関データ!$A:$U,T$7,FALSE)="","",VLOOKUP($J77,医療機関データ!$A:$U,T$7,FALSE))</f>
        <v>#N/A</v>
      </c>
      <c r="U77" s="76" t="e">
        <f>IF(VLOOKUP($J77,医療機関データ!$A:$U,U$7,FALSE)="","",VLOOKUP($J77,医療機関データ!$A:$U,U$7,FALSE))</f>
        <v>#N/A</v>
      </c>
      <c r="V77" s="76" t="e">
        <f>IF(VLOOKUP($J77,医療機関データ!$A:$U,V$7,FALSE)="","",VLOOKUP($J77,医療機関データ!$A:$U,V$7,FALSE))</f>
        <v>#N/A</v>
      </c>
      <c r="W77" s="76" t="e">
        <f>IF(VLOOKUP($J77,医療機関データ!$A:$U,W$7,FALSE)="","",VLOOKUP($J77,医療機関データ!$A:$U,W$7,FALSE))</f>
        <v>#N/A</v>
      </c>
      <c r="X77" s="76" t="e">
        <f>IF(VLOOKUP($J77,医療機関データ!$A:$U,X$7,FALSE)="","",VLOOKUP($J77,医療機関データ!$A:$U,X$7,FALSE))</f>
        <v>#N/A</v>
      </c>
      <c r="Y77" s="76" t="e">
        <f>IF(VLOOKUP($J77,医療機関データ!$A:$U,Y$7,FALSE)="","",VLOOKUP($J77,医療機関データ!$A:$U,Y$7,FALSE))</f>
        <v>#N/A</v>
      </c>
      <c r="Z77" s="76" t="e">
        <f>IF(VLOOKUP($J77,医療機関データ!$A:$U,Z$7,FALSE)="","",VLOOKUP($J77,医療機関データ!$A:$U,Z$7,FALSE))</f>
        <v>#N/A</v>
      </c>
      <c r="AA77" s="76" t="e">
        <f>IF(VLOOKUP($J77,医療機関データ!$A:$U,AA$7,FALSE)="","",VLOOKUP($J77,医療機関データ!$A:$U,AA$7,FALSE))</f>
        <v>#N/A</v>
      </c>
      <c r="AB77" s="76" t="e">
        <f>IF(VLOOKUP($J77,医療機関データ!$A:$U,AB$7,FALSE)="","",VLOOKUP($J77,医療機関データ!$A:$U,AB$7,FALSE))</f>
        <v>#N/A</v>
      </c>
      <c r="AC77" s="76" t="e">
        <f>IF(VLOOKUP($J77,医療機関データ!$A:$U,AC$7,FALSE)="","",VLOOKUP($J77,医療機関データ!$A:$U,AC$7,FALSE))</f>
        <v>#N/A</v>
      </c>
      <c r="AD77" s="76" t="e">
        <f>IF(VLOOKUP($J77,医療機関データ!$A:$U,AD$7,FALSE)="","",VLOOKUP($J77,医療機関データ!$A:$U,AD$7,FALSE))</f>
        <v>#N/A</v>
      </c>
      <c r="AE77" s="76" t="e">
        <f>IF(VLOOKUP($J77,医療機関データ!$A:$U,AE$7,FALSE)="","",VLOOKUP($J77,医療機関データ!$A:$U,AE$7,FALSE))</f>
        <v>#N/A</v>
      </c>
      <c r="AF77" s="76" t="e">
        <f>IF(VLOOKUP($J77,医療機関データ!$A:$U,AF$7,FALSE)="","",VLOOKUP($J77,医療機関データ!$A:$U,AF$7,FALSE))</f>
        <v>#N/A</v>
      </c>
      <c r="AG77" s="76" t="e">
        <f>IF(VLOOKUP($J77,医療機関データ!$A:$U,AG$7,FALSE)="","",VLOOKUP($J77,医療機関データ!$A:$U,AG$7,FALSE))</f>
        <v>#N/A</v>
      </c>
    </row>
    <row r="78" spans="1:33" ht="18" customHeight="1" x14ac:dyDescent="0.15">
      <c r="A78" s="29">
        <v>71</v>
      </c>
      <c r="B78" s="33"/>
      <c r="C78" s="27"/>
      <c r="D78" s="27"/>
      <c r="E78" s="27"/>
      <c r="F78" s="27"/>
      <c r="G78" s="28"/>
      <c r="H78" s="84"/>
      <c r="I78" s="84"/>
      <c r="J78" s="81"/>
      <c r="K78" s="78"/>
      <c r="L78" s="9" t="str">
        <f>IF(C78="","",VLOOKUP(J78,医療機関データ!$A:$B,2,FALSE))</f>
        <v/>
      </c>
      <c r="M78" s="10" t="str">
        <f>IF(C78="","",IF(AND(OR(F78=1,F78="男"),OR(I78=1,I78=2)),"男性です",IF(AND(OR(F78=2,F78="女"),AND(I78&lt;&gt;1,I78&lt;&gt;2,I78&lt;&gt;3)),"無効です",IF(AND(I78=2,VLOOKUP(J78,医療機関データ!$A:$D,4,FALSE)="×"),"医師採取不可",""))))</f>
        <v/>
      </c>
      <c r="N78" s="10" t="str">
        <f t="shared" si="3"/>
        <v/>
      </c>
      <c r="O78" s="10" t="str">
        <f t="shared" si="4"/>
        <v/>
      </c>
      <c r="P78" s="10" t="str">
        <f t="shared" si="5"/>
        <v/>
      </c>
      <c r="Q78" s="76" t="e">
        <f>IF(VLOOKUP($J78,医療機関データ!$A:$U,Q$7,FALSE)="","",VLOOKUP($J78,医療機関データ!$A:$U,Q$7,FALSE))</f>
        <v>#N/A</v>
      </c>
      <c r="R78" s="76" t="e">
        <f>IF(VLOOKUP($J78,医療機関データ!$A:$U,R$7,FALSE)="","",VLOOKUP($J78,医療機関データ!$A:$U,R$7,FALSE))</f>
        <v>#N/A</v>
      </c>
      <c r="S78" s="76" t="e">
        <f>IF(VLOOKUP($J78,医療機関データ!$A:$U,S$7,FALSE)="","",VLOOKUP($J78,医療機関データ!$A:$U,S$7,FALSE))</f>
        <v>#N/A</v>
      </c>
      <c r="T78" s="76" t="e">
        <f>IF(VLOOKUP($J78,医療機関データ!$A:$U,T$7,FALSE)="","",VLOOKUP($J78,医療機関データ!$A:$U,T$7,FALSE))</f>
        <v>#N/A</v>
      </c>
      <c r="U78" s="76" t="e">
        <f>IF(VLOOKUP($J78,医療機関データ!$A:$U,U$7,FALSE)="","",VLOOKUP($J78,医療機関データ!$A:$U,U$7,FALSE))</f>
        <v>#N/A</v>
      </c>
      <c r="V78" s="76" t="e">
        <f>IF(VLOOKUP($J78,医療機関データ!$A:$U,V$7,FALSE)="","",VLOOKUP($J78,医療機関データ!$A:$U,V$7,FALSE))</f>
        <v>#N/A</v>
      </c>
      <c r="W78" s="76" t="e">
        <f>IF(VLOOKUP($J78,医療機関データ!$A:$U,W$7,FALSE)="","",VLOOKUP($J78,医療機関データ!$A:$U,W$7,FALSE))</f>
        <v>#N/A</v>
      </c>
      <c r="X78" s="76" t="e">
        <f>IF(VLOOKUP($J78,医療機関データ!$A:$U,X$7,FALSE)="","",VLOOKUP($J78,医療機関データ!$A:$U,X$7,FALSE))</f>
        <v>#N/A</v>
      </c>
      <c r="Y78" s="76" t="e">
        <f>IF(VLOOKUP($J78,医療機関データ!$A:$U,Y$7,FALSE)="","",VLOOKUP($J78,医療機関データ!$A:$U,Y$7,FALSE))</f>
        <v>#N/A</v>
      </c>
      <c r="Z78" s="76" t="e">
        <f>IF(VLOOKUP($J78,医療機関データ!$A:$U,Z$7,FALSE)="","",VLOOKUP($J78,医療機関データ!$A:$U,Z$7,FALSE))</f>
        <v>#N/A</v>
      </c>
      <c r="AA78" s="76" t="e">
        <f>IF(VLOOKUP($J78,医療機関データ!$A:$U,AA$7,FALSE)="","",VLOOKUP($J78,医療機関データ!$A:$U,AA$7,FALSE))</f>
        <v>#N/A</v>
      </c>
      <c r="AB78" s="76" t="e">
        <f>IF(VLOOKUP($J78,医療機関データ!$A:$U,AB$7,FALSE)="","",VLOOKUP($J78,医療機関データ!$A:$U,AB$7,FALSE))</f>
        <v>#N/A</v>
      </c>
      <c r="AC78" s="76" t="e">
        <f>IF(VLOOKUP($J78,医療機関データ!$A:$U,AC$7,FALSE)="","",VLOOKUP($J78,医療機関データ!$A:$U,AC$7,FALSE))</f>
        <v>#N/A</v>
      </c>
      <c r="AD78" s="76" t="e">
        <f>IF(VLOOKUP($J78,医療機関データ!$A:$U,AD$7,FALSE)="","",VLOOKUP($J78,医療機関データ!$A:$U,AD$7,FALSE))</f>
        <v>#N/A</v>
      </c>
      <c r="AE78" s="76" t="e">
        <f>IF(VLOOKUP($J78,医療機関データ!$A:$U,AE$7,FALSE)="","",VLOOKUP($J78,医療機関データ!$A:$U,AE$7,FALSE))</f>
        <v>#N/A</v>
      </c>
      <c r="AF78" s="76" t="e">
        <f>IF(VLOOKUP($J78,医療機関データ!$A:$U,AF$7,FALSE)="","",VLOOKUP($J78,医療機関データ!$A:$U,AF$7,FALSE))</f>
        <v>#N/A</v>
      </c>
      <c r="AG78" s="76" t="e">
        <f>IF(VLOOKUP($J78,医療機関データ!$A:$U,AG$7,FALSE)="","",VLOOKUP($J78,医療機関データ!$A:$U,AG$7,FALSE))</f>
        <v>#N/A</v>
      </c>
    </row>
    <row r="79" spans="1:33" ht="18" customHeight="1" x14ac:dyDescent="0.15">
      <c r="A79" s="29">
        <v>72</v>
      </c>
      <c r="B79" s="33"/>
      <c r="C79" s="27"/>
      <c r="D79" s="67"/>
      <c r="E79" s="27"/>
      <c r="F79" s="27"/>
      <c r="G79" s="28"/>
      <c r="H79" s="84"/>
      <c r="I79" s="84"/>
      <c r="J79" s="81"/>
      <c r="K79" s="78"/>
      <c r="L79" s="9" t="str">
        <f>IF(C79="","",VLOOKUP(J79,医療機関データ!$A:$B,2,FALSE))</f>
        <v/>
      </c>
      <c r="M79" s="10" t="str">
        <f>IF(C79="","",IF(AND(OR(F79=1,F79="男"),OR(I79=1,I79=2)),"男性です",IF(AND(OR(F79=2,F79="女"),AND(I79&lt;&gt;1,I79&lt;&gt;2,I79&lt;&gt;3)),"無効です",IF(AND(I79=2,VLOOKUP(J79,医療機関データ!$A:$D,4,FALSE)="×"),"医師採取不可",""))))</f>
        <v/>
      </c>
      <c r="N79" s="10" t="str">
        <f t="shared" si="3"/>
        <v/>
      </c>
      <c r="O79" s="10" t="str">
        <f t="shared" si="4"/>
        <v/>
      </c>
      <c r="P79" s="10" t="str">
        <f t="shared" si="5"/>
        <v/>
      </c>
      <c r="Q79" s="76" t="e">
        <f>IF(VLOOKUP($J79,医療機関データ!$A:$U,Q$7,FALSE)="","",VLOOKUP($J79,医療機関データ!$A:$U,Q$7,FALSE))</f>
        <v>#N/A</v>
      </c>
      <c r="R79" s="76" t="e">
        <f>IF(VLOOKUP($J79,医療機関データ!$A:$U,R$7,FALSE)="","",VLOOKUP($J79,医療機関データ!$A:$U,R$7,FALSE))</f>
        <v>#N/A</v>
      </c>
      <c r="S79" s="76" t="e">
        <f>IF(VLOOKUP($J79,医療機関データ!$A:$U,S$7,FALSE)="","",VLOOKUP($J79,医療機関データ!$A:$U,S$7,FALSE))</f>
        <v>#N/A</v>
      </c>
      <c r="T79" s="76" t="e">
        <f>IF(VLOOKUP($J79,医療機関データ!$A:$U,T$7,FALSE)="","",VLOOKUP($J79,医療機関データ!$A:$U,T$7,FALSE))</f>
        <v>#N/A</v>
      </c>
      <c r="U79" s="76" t="e">
        <f>IF(VLOOKUP($J79,医療機関データ!$A:$U,U$7,FALSE)="","",VLOOKUP($J79,医療機関データ!$A:$U,U$7,FALSE))</f>
        <v>#N/A</v>
      </c>
      <c r="V79" s="76" t="e">
        <f>IF(VLOOKUP($J79,医療機関データ!$A:$U,V$7,FALSE)="","",VLOOKUP($J79,医療機関データ!$A:$U,V$7,FALSE))</f>
        <v>#N/A</v>
      </c>
      <c r="W79" s="76" t="e">
        <f>IF(VLOOKUP($J79,医療機関データ!$A:$U,W$7,FALSE)="","",VLOOKUP($J79,医療機関データ!$A:$U,W$7,FALSE))</f>
        <v>#N/A</v>
      </c>
      <c r="X79" s="76" t="e">
        <f>IF(VLOOKUP($J79,医療機関データ!$A:$U,X$7,FALSE)="","",VLOOKUP($J79,医療機関データ!$A:$U,X$7,FALSE))</f>
        <v>#N/A</v>
      </c>
      <c r="Y79" s="76" t="e">
        <f>IF(VLOOKUP($J79,医療機関データ!$A:$U,Y$7,FALSE)="","",VLOOKUP($J79,医療機関データ!$A:$U,Y$7,FALSE))</f>
        <v>#N/A</v>
      </c>
      <c r="Z79" s="76" t="e">
        <f>IF(VLOOKUP($J79,医療機関データ!$A:$U,Z$7,FALSE)="","",VLOOKUP($J79,医療機関データ!$A:$U,Z$7,FALSE))</f>
        <v>#N/A</v>
      </c>
      <c r="AA79" s="76" t="e">
        <f>IF(VLOOKUP($J79,医療機関データ!$A:$U,AA$7,FALSE)="","",VLOOKUP($J79,医療機関データ!$A:$U,AA$7,FALSE))</f>
        <v>#N/A</v>
      </c>
      <c r="AB79" s="76" t="e">
        <f>IF(VLOOKUP($J79,医療機関データ!$A:$U,AB$7,FALSE)="","",VLOOKUP($J79,医療機関データ!$A:$U,AB$7,FALSE))</f>
        <v>#N/A</v>
      </c>
      <c r="AC79" s="76" t="e">
        <f>IF(VLOOKUP($J79,医療機関データ!$A:$U,AC$7,FALSE)="","",VLOOKUP($J79,医療機関データ!$A:$U,AC$7,FALSE))</f>
        <v>#N/A</v>
      </c>
      <c r="AD79" s="76" t="e">
        <f>IF(VLOOKUP($J79,医療機関データ!$A:$U,AD$7,FALSE)="","",VLOOKUP($J79,医療機関データ!$A:$U,AD$7,FALSE))</f>
        <v>#N/A</v>
      </c>
      <c r="AE79" s="76" t="e">
        <f>IF(VLOOKUP($J79,医療機関データ!$A:$U,AE$7,FALSE)="","",VLOOKUP($J79,医療機関データ!$A:$U,AE$7,FALSE))</f>
        <v>#N/A</v>
      </c>
      <c r="AF79" s="76" t="e">
        <f>IF(VLOOKUP($J79,医療機関データ!$A:$U,AF$7,FALSE)="","",VLOOKUP($J79,医療機関データ!$A:$U,AF$7,FALSE))</f>
        <v>#N/A</v>
      </c>
      <c r="AG79" s="76" t="e">
        <f>IF(VLOOKUP($J79,医療機関データ!$A:$U,AG$7,FALSE)="","",VLOOKUP($J79,医療機関データ!$A:$U,AG$7,FALSE))</f>
        <v>#N/A</v>
      </c>
    </row>
    <row r="80" spans="1:33" ht="18" customHeight="1" x14ac:dyDescent="0.15">
      <c r="A80" s="29">
        <v>73</v>
      </c>
      <c r="B80" s="33"/>
      <c r="C80" s="27"/>
      <c r="D80" s="27"/>
      <c r="E80" s="27"/>
      <c r="F80" s="27"/>
      <c r="G80" s="28"/>
      <c r="H80" s="84"/>
      <c r="I80" s="84"/>
      <c r="J80" s="81"/>
      <c r="K80" s="78"/>
      <c r="L80" s="9" t="str">
        <f>IF(C80="","",VLOOKUP(J80,医療機関データ!$A:$B,2,FALSE))</f>
        <v/>
      </c>
      <c r="M80" s="10" t="str">
        <f>IF(C80="","",IF(AND(OR(F80=1,F80="男"),OR(I80=1,I80=2)),"男性です",IF(AND(OR(F80=2,F80="女"),AND(I80&lt;&gt;1,I80&lt;&gt;2,I80&lt;&gt;3)),"無効です",IF(AND(I80=2,VLOOKUP(J80,医療機関データ!$A:$D,4,FALSE)="×"),"医師採取不可",""))))</f>
        <v/>
      </c>
      <c r="N80" s="10" t="str">
        <f t="shared" si="3"/>
        <v/>
      </c>
      <c r="O80" s="10" t="str">
        <f t="shared" si="4"/>
        <v/>
      </c>
      <c r="P80" s="10" t="str">
        <f t="shared" si="5"/>
        <v/>
      </c>
      <c r="Q80" s="76" t="e">
        <f>IF(VLOOKUP($J80,医療機関データ!$A:$U,Q$7,FALSE)="","",VLOOKUP($J80,医療機関データ!$A:$U,Q$7,FALSE))</f>
        <v>#N/A</v>
      </c>
      <c r="R80" s="76" t="e">
        <f>IF(VLOOKUP($J80,医療機関データ!$A:$U,R$7,FALSE)="","",VLOOKUP($J80,医療機関データ!$A:$U,R$7,FALSE))</f>
        <v>#N/A</v>
      </c>
      <c r="S80" s="76" t="e">
        <f>IF(VLOOKUP($J80,医療機関データ!$A:$U,S$7,FALSE)="","",VLOOKUP($J80,医療機関データ!$A:$U,S$7,FALSE))</f>
        <v>#N/A</v>
      </c>
      <c r="T80" s="76" t="e">
        <f>IF(VLOOKUP($J80,医療機関データ!$A:$U,T$7,FALSE)="","",VLOOKUP($J80,医療機関データ!$A:$U,T$7,FALSE))</f>
        <v>#N/A</v>
      </c>
      <c r="U80" s="76" t="e">
        <f>IF(VLOOKUP($J80,医療機関データ!$A:$U,U$7,FALSE)="","",VLOOKUP($J80,医療機関データ!$A:$U,U$7,FALSE))</f>
        <v>#N/A</v>
      </c>
      <c r="V80" s="76" t="e">
        <f>IF(VLOOKUP($J80,医療機関データ!$A:$U,V$7,FALSE)="","",VLOOKUP($J80,医療機関データ!$A:$U,V$7,FALSE))</f>
        <v>#N/A</v>
      </c>
      <c r="W80" s="76" t="e">
        <f>IF(VLOOKUP($J80,医療機関データ!$A:$U,W$7,FALSE)="","",VLOOKUP($J80,医療機関データ!$A:$U,W$7,FALSE))</f>
        <v>#N/A</v>
      </c>
      <c r="X80" s="76" t="e">
        <f>IF(VLOOKUP($J80,医療機関データ!$A:$U,X$7,FALSE)="","",VLOOKUP($J80,医療機関データ!$A:$U,X$7,FALSE))</f>
        <v>#N/A</v>
      </c>
      <c r="Y80" s="76" t="e">
        <f>IF(VLOOKUP($J80,医療機関データ!$A:$U,Y$7,FALSE)="","",VLOOKUP($J80,医療機関データ!$A:$U,Y$7,FALSE))</f>
        <v>#N/A</v>
      </c>
      <c r="Z80" s="76" t="e">
        <f>IF(VLOOKUP($J80,医療機関データ!$A:$U,Z$7,FALSE)="","",VLOOKUP($J80,医療機関データ!$A:$U,Z$7,FALSE))</f>
        <v>#N/A</v>
      </c>
      <c r="AA80" s="76" t="e">
        <f>IF(VLOOKUP($J80,医療機関データ!$A:$U,AA$7,FALSE)="","",VLOOKUP($J80,医療機関データ!$A:$U,AA$7,FALSE))</f>
        <v>#N/A</v>
      </c>
      <c r="AB80" s="76" t="e">
        <f>IF(VLOOKUP($J80,医療機関データ!$A:$U,AB$7,FALSE)="","",VLOOKUP($J80,医療機関データ!$A:$U,AB$7,FALSE))</f>
        <v>#N/A</v>
      </c>
      <c r="AC80" s="76" t="e">
        <f>IF(VLOOKUP($J80,医療機関データ!$A:$U,AC$7,FALSE)="","",VLOOKUP($J80,医療機関データ!$A:$U,AC$7,FALSE))</f>
        <v>#N/A</v>
      </c>
      <c r="AD80" s="76" t="e">
        <f>IF(VLOOKUP($J80,医療機関データ!$A:$U,AD$7,FALSE)="","",VLOOKUP($J80,医療機関データ!$A:$U,AD$7,FALSE))</f>
        <v>#N/A</v>
      </c>
      <c r="AE80" s="76" t="e">
        <f>IF(VLOOKUP($J80,医療機関データ!$A:$U,AE$7,FALSE)="","",VLOOKUP($J80,医療機関データ!$A:$U,AE$7,FALSE))</f>
        <v>#N/A</v>
      </c>
      <c r="AF80" s="76" t="e">
        <f>IF(VLOOKUP($J80,医療機関データ!$A:$U,AF$7,FALSE)="","",VLOOKUP($J80,医療機関データ!$A:$U,AF$7,FALSE))</f>
        <v>#N/A</v>
      </c>
      <c r="AG80" s="76" t="e">
        <f>IF(VLOOKUP($J80,医療機関データ!$A:$U,AG$7,FALSE)="","",VLOOKUP($J80,医療機関データ!$A:$U,AG$7,FALSE))</f>
        <v>#N/A</v>
      </c>
    </row>
    <row r="81" spans="1:33" ht="18" customHeight="1" x14ac:dyDescent="0.15">
      <c r="A81" s="29">
        <v>74</v>
      </c>
      <c r="B81" s="33"/>
      <c r="C81" s="27"/>
      <c r="D81" s="27"/>
      <c r="E81" s="27"/>
      <c r="F81" s="27"/>
      <c r="G81" s="28"/>
      <c r="H81" s="84"/>
      <c r="I81" s="84"/>
      <c r="J81" s="81"/>
      <c r="K81" s="78"/>
      <c r="L81" s="9" t="str">
        <f>IF(C81="","",VLOOKUP(J81,医療機関データ!$A:$B,2,FALSE))</f>
        <v/>
      </c>
      <c r="M81" s="10" t="str">
        <f>IF(C81="","",IF(AND(OR(F81=1,F81="男"),OR(I81=1,I81=2)),"男性です",IF(AND(OR(F81=2,F81="女"),AND(I81&lt;&gt;1,I81&lt;&gt;2,I81&lt;&gt;3)),"無効です",IF(AND(I81=2,VLOOKUP(J81,医療機関データ!$A:$D,4,FALSE)="×"),"医師採取不可",""))))</f>
        <v/>
      </c>
      <c r="N81" s="10" t="str">
        <f t="shared" si="3"/>
        <v/>
      </c>
      <c r="O81" s="10" t="str">
        <f t="shared" si="4"/>
        <v/>
      </c>
      <c r="P81" s="10" t="str">
        <f t="shared" si="5"/>
        <v/>
      </c>
      <c r="Q81" s="76" t="e">
        <f>IF(VLOOKUP($J81,医療機関データ!$A:$U,Q$7,FALSE)="","",VLOOKUP($J81,医療機関データ!$A:$U,Q$7,FALSE))</f>
        <v>#N/A</v>
      </c>
      <c r="R81" s="76" t="e">
        <f>IF(VLOOKUP($J81,医療機関データ!$A:$U,R$7,FALSE)="","",VLOOKUP($J81,医療機関データ!$A:$U,R$7,FALSE))</f>
        <v>#N/A</v>
      </c>
      <c r="S81" s="76" t="e">
        <f>IF(VLOOKUP($J81,医療機関データ!$A:$U,S$7,FALSE)="","",VLOOKUP($J81,医療機関データ!$A:$U,S$7,FALSE))</f>
        <v>#N/A</v>
      </c>
      <c r="T81" s="76" t="e">
        <f>IF(VLOOKUP($J81,医療機関データ!$A:$U,T$7,FALSE)="","",VLOOKUP($J81,医療機関データ!$A:$U,T$7,FALSE))</f>
        <v>#N/A</v>
      </c>
      <c r="U81" s="76" t="e">
        <f>IF(VLOOKUP($J81,医療機関データ!$A:$U,U$7,FALSE)="","",VLOOKUP($J81,医療機関データ!$A:$U,U$7,FALSE))</f>
        <v>#N/A</v>
      </c>
      <c r="V81" s="76" t="e">
        <f>IF(VLOOKUP($J81,医療機関データ!$A:$U,V$7,FALSE)="","",VLOOKUP($J81,医療機関データ!$A:$U,V$7,FALSE))</f>
        <v>#N/A</v>
      </c>
      <c r="W81" s="76" t="e">
        <f>IF(VLOOKUP($J81,医療機関データ!$A:$U,W$7,FALSE)="","",VLOOKUP($J81,医療機関データ!$A:$U,W$7,FALSE))</f>
        <v>#N/A</v>
      </c>
      <c r="X81" s="76" t="e">
        <f>IF(VLOOKUP($J81,医療機関データ!$A:$U,X$7,FALSE)="","",VLOOKUP($J81,医療機関データ!$A:$U,X$7,FALSE))</f>
        <v>#N/A</v>
      </c>
      <c r="Y81" s="76" t="e">
        <f>IF(VLOOKUP($J81,医療機関データ!$A:$U,Y$7,FALSE)="","",VLOOKUP($J81,医療機関データ!$A:$U,Y$7,FALSE))</f>
        <v>#N/A</v>
      </c>
      <c r="Z81" s="76" t="e">
        <f>IF(VLOOKUP($J81,医療機関データ!$A:$U,Z$7,FALSE)="","",VLOOKUP($J81,医療機関データ!$A:$U,Z$7,FALSE))</f>
        <v>#N/A</v>
      </c>
      <c r="AA81" s="76" t="e">
        <f>IF(VLOOKUP($J81,医療機関データ!$A:$U,AA$7,FALSE)="","",VLOOKUP($J81,医療機関データ!$A:$U,AA$7,FALSE))</f>
        <v>#N/A</v>
      </c>
      <c r="AB81" s="76" t="e">
        <f>IF(VLOOKUP($J81,医療機関データ!$A:$U,AB$7,FALSE)="","",VLOOKUP($J81,医療機関データ!$A:$U,AB$7,FALSE))</f>
        <v>#N/A</v>
      </c>
      <c r="AC81" s="76" t="e">
        <f>IF(VLOOKUP($J81,医療機関データ!$A:$U,AC$7,FALSE)="","",VLOOKUP($J81,医療機関データ!$A:$U,AC$7,FALSE))</f>
        <v>#N/A</v>
      </c>
      <c r="AD81" s="76" t="e">
        <f>IF(VLOOKUP($J81,医療機関データ!$A:$U,AD$7,FALSE)="","",VLOOKUP($J81,医療機関データ!$A:$U,AD$7,FALSE))</f>
        <v>#N/A</v>
      </c>
      <c r="AE81" s="76" t="e">
        <f>IF(VLOOKUP($J81,医療機関データ!$A:$U,AE$7,FALSE)="","",VLOOKUP($J81,医療機関データ!$A:$U,AE$7,FALSE))</f>
        <v>#N/A</v>
      </c>
      <c r="AF81" s="76" t="e">
        <f>IF(VLOOKUP($J81,医療機関データ!$A:$U,AF$7,FALSE)="","",VLOOKUP($J81,医療機関データ!$A:$U,AF$7,FALSE))</f>
        <v>#N/A</v>
      </c>
      <c r="AG81" s="76" t="e">
        <f>IF(VLOOKUP($J81,医療機関データ!$A:$U,AG$7,FALSE)="","",VLOOKUP($J81,医療機関データ!$A:$U,AG$7,FALSE))</f>
        <v>#N/A</v>
      </c>
    </row>
    <row r="82" spans="1:33" ht="18" customHeight="1" x14ac:dyDescent="0.15">
      <c r="A82" s="29">
        <v>75</v>
      </c>
      <c r="B82" s="33"/>
      <c r="C82" s="27"/>
      <c r="D82" s="67"/>
      <c r="E82" s="27"/>
      <c r="F82" s="27"/>
      <c r="G82" s="28"/>
      <c r="H82" s="84"/>
      <c r="I82" s="84"/>
      <c r="J82" s="81"/>
      <c r="K82" s="78"/>
      <c r="L82" s="9" t="str">
        <f>IF(C82="","",VLOOKUP(J82,医療機関データ!$A:$B,2,FALSE))</f>
        <v/>
      </c>
      <c r="M82" s="10" t="str">
        <f>IF(C82="","",IF(AND(OR(F82=1,F82="男"),OR(I82=1,I82=2)),"男性です",IF(AND(OR(F82=2,F82="女"),AND(I82&lt;&gt;1,I82&lt;&gt;2,I82&lt;&gt;3)),"無効です",IF(AND(I82=2,VLOOKUP(J82,医療機関データ!$A:$D,4,FALSE)="×"),"医師採取不可",""))))</f>
        <v/>
      </c>
      <c r="N82" s="10" t="str">
        <f t="shared" si="3"/>
        <v/>
      </c>
      <c r="O82" s="10" t="str">
        <f t="shared" si="4"/>
        <v/>
      </c>
      <c r="P82" s="10" t="str">
        <f t="shared" si="5"/>
        <v/>
      </c>
      <c r="Q82" s="76" t="e">
        <f>IF(VLOOKUP($J82,医療機関データ!$A:$U,Q$7,FALSE)="","",VLOOKUP($J82,医療機関データ!$A:$U,Q$7,FALSE))</f>
        <v>#N/A</v>
      </c>
      <c r="R82" s="76" t="e">
        <f>IF(VLOOKUP($J82,医療機関データ!$A:$U,R$7,FALSE)="","",VLOOKUP($J82,医療機関データ!$A:$U,R$7,FALSE))</f>
        <v>#N/A</v>
      </c>
      <c r="S82" s="76" t="e">
        <f>IF(VLOOKUP($J82,医療機関データ!$A:$U,S$7,FALSE)="","",VLOOKUP($J82,医療機関データ!$A:$U,S$7,FALSE))</f>
        <v>#N/A</v>
      </c>
      <c r="T82" s="76" t="e">
        <f>IF(VLOOKUP($J82,医療機関データ!$A:$U,T$7,FALSE)="","",VLOOKUP($J82,医療機関データ!$A:$U,T$7,FALSE))</f>
        <v>#N/A</v>
      </c>
      <c r="U82" s="76" t="e">
        <f>IF(VLOOKUP($J82,医療機関データ!$A:$U,U$7,FALSE)="","",VLOOKUP($J82,医療機関データ!$A:$U,U$7,FALSE))</f>
        <v>#N/A</v>
      </c>
      <c r="V82" s="76" t="e">
        <f>IF(VLOOKUP($J82,医療機関データ!$A:$U,V$7,FALSE)="","",VLOOKUP($J82,医療機関データ!$A:$U,V$7,FALSE))</f>
        <v>#N/A</v>
      </c>
      <c r="W82" s="76" t="e">
        <f>IF(VLOOKUP($J82,医療機関データ!$A:$U,W$7,FALSE)="","",VLOOKUP($J82,医療機関データ!$A:$U,W$7,FALSE))</f>
        <v>#N/A</v>
      </c>
      <c r="X82" s="76" t="e">
        <f>IF(VLOOKUP($J82,医療機関データ!$A:$U,X$7,FALSE)="","",VLOOKUP($J82,医療機関データ!$A:$U,X$7,FALSE))</f>
        <v>#N/A</v>
      </c>
      <c r="Y82" s="76" t="e">
        <f>IF(VLOOKUP($J82,医療機関データ!$A:$U,Y$7,FALSE)="","",VLOOKUP($J82,医療機関データ!$A:$U,Y$7,FALSE))</f>
        <v>#N/A</v>
      </c>
      <c r="Z82" s="76" t="e">
        <f>IF(VLOOKUP($J82,医療機関データ!$A:$U,Z$7,FALSE)="","",VLOOKUP($J82,医療機関データ!$A:$U,Z$7,FALSE))</f>
        <v>#N/A</v>
      </c>
      <c r="AA82" s="76" t="e">
        <f>IF(VLOOKUP($J82,医療機関データ!$A:$U,AA$7,FALSE)="","",VLOOKUP($J82,医療機関データ!$A:$U,AA$7,FALSE))</f>
        <v>#N/A</v>
      </c>
      <c r="AB82" s="76" t="e">
        <f>IF(VLOOKUP($J82,医療機関データ!$A:$U,AB$7,FALSE)="","",VLOOKUP($J82,医療機関データ!$A:$U,AB$7,FALSE))</f>
        <v>#N/A</v>
      </c>
      <c r="AC82" s="76" t="e">
        <f>IF(VLOOKUP($J82,医療機関データ!$A:$U,AC$7,FALSE)="","",VLOOKUP($J82,医療機関データ!$A:$U,AC$7,FALSE))</f>
        <v>#N/A</v>
      </c>
      <c r="AD82" s="76" t="e">
        <f>IF(VLOOKUP($J82,医療機関データ!$A:$U,AD$7,FALSE)="","",VLOOKUP($J82,医療機関データ!$A:$U,AD$7,FALSE))</f>
        <v>#N/A</v>
      </c>
      <c r="AE82" s="76" t="e">
        <f>IF(VLOOKUP($J82,医療機関データ!$A:$U,AE$7,FALSE)="","",VLOOKUP($J82,医療機関データ!$A:$U,AE$7,FALSE))</f>
        <v>#N/A</v>
      </c>
      <c r="AF82" s="76" t="e">
        <f>IF(VLOOKUP($J82,医療機関データ!$A:$U,AF$7,FALSE)="","",VLOOKUP($J82,医療機関データ!$A:$U,AF$7,FALSE))</f>
        <v>#N/A</v>
      </c>
      <c r="AG82" s="76" t="e">
        <f>IF(VLOOKUP($J82,医療機関データ!$A:$U,AG$7,FALSE)="","",VLOOKUP($J82,医療機関データ!$A:$U,AG$7,FALSE))</f>
        <v>#N/A</v>
      </c>
    </row>
    <row r="83" spans="1:33" ht="18" customHeight="1" x14ac:dyDescent="0.15">
      <c r="A83" s="29">
        <v>76</v>
      </c>
      <c r="B83" s="33"/>
      <c r="C83" s="27"/>
      <c r="D83" s="27"/>
      <c r="E83" s="27"/>
      <c r="F83" s="27"/>
      <c r="G83" s="28"/>
      <c r="H83" s="84"/>
      <c r="I83" s="84"/>
      <c r="J83" s="81"/>
      <c r="K83" s="78"/>
      <c r="L83" s="9" t="str">
        <f>IF(C83="","",VLOOKUP(J83,医療機関データ!$A:$B,2,FALSE))</f>
        <v/>
      </c>
      <c r="M83" s="10" t="str">
        <f>IF(C83="","",IF(AND(OR(F83=1,F83="男"),OR(I83=1,I83=2)),"男性です",IF(AND(OR(F83=2,F83="女"),AND(I83&lt;&gt;1,I83&lt;&gt;2,I83&lt;&gt;3)),"無効です",IF(AND(I83=2,VLOOKUP(J83,医療機関データ!$A:$D,4,FALSE)="×"),"医師採取不可",""))))</f>
        <v/>
      </c>
      <c r="N83" s="10" t="str">
        <f t="shared" si="3"/>
        <v/>
      </c>
      <c r="O83" s="10" t="str">
        <f t="shared" si="4"/>
        <v/>
      </c>
      <c r="P83" s="10" t="str">
        <f t="shared" si="5"/>
        <v/>
      </c>
      <c r="Q83" s="76" t="e">
        <f>IF(VLOOKUP($J83,医療機関データ!$A:$U,Q$7,FALSE)="","",VLOOKUP($J83,医療機関データ!$A:$U,Q$7,FALSE))</f>
        <v>#N/A</v>
      </c>
      <c r="R83" s="76" t="e">
        <f>IF(VLOOKUP($J83,医療機関データ!$A:$U,R$7,FALSE)="","",VLOOKUP($J83,医療機関データ!$A:$U,R$7,FALSE))</f>
        <v>#N/A</v>
      </c>
      <c r="S83" s="76" t="e">
        <f>IF(VLOOKUP($J83,医療機関データ!$A:$U,S$7,FALSE)="","",VLOOKUP($J83,医療機関データ!$A:$U,S$7,FALSE))</f>
        <v>#N/A</v>
      </c>
      <c r="T83" s="76" t="e">
        <f>IF(VLOOKUP($J83,医療機関データ!$A:$U,T$7,FALSE)="","",VLOOKUP($J83,医療機関データ!$A:$U,T$7,FALSE))</f>
        <v>#N/A</v>
      </c>
      <c r="U83" s="76" t="e">
        <f>IF(VLOOKUP($J83,医療機関データ!$A:$U,U$7,FALSE)="","",VLOOKUP($J83,医療機関データ!$A:$U,U$7,FALSE))</f>
        <v>#N/A</v>
      </c>
      <c r="V83" s="76" t="e">
        <f>IF(VLOOKUP($J83,医療機関データ!$A:$U,V$7,FALSE)="","",VLOOKUP($J83,医療機関データ!$A:$U,V$7,FALSE))</f>
        <v>#N/A</v>
      </c>
      <c r="W83" s="76" t="e">
        <f>IF(VLOOKUP($J83,医療機関データ!$A:$U,W$7,FALSE)="","",VLOOKUP($J83,医療機関データ!$A:$U,W$7,FALSE))</f>
        <v>#N/A</v>
      </c>
      <c r="X83" s="76" t="e">
        <f>IF(VLOOKUP($J83,医療機関データ!$A:$U,X$7,FALSE)="","",VLOOKUP($J83,医療機関データ!$A:$U,X$7,FALSE))</f>
        <v>#N/A</v>
      </c>
      <c r="Y83" s="76" t="e">
        <f>IF(VLOOKUP($J83,医療機関データ!$A:$U,Y$7,FALSE)="","",VLOOKUP($J83,医療機関データ!$A:$U,Y$7,FALSE))</f>
        <v>#N/A</v>
      </c>
      <c r="Z83" s="76" t="e">
        <f>IF(VLOOKUP($J83,医療機関データ!$A:$U,Z$7,FALSE)="","",VLOOKUP($J83,医療機関データ!$A:$U,Z$7,FALSE))</f>
        <v>#N/A</v>
      </c>
      <c r="AA83" s="76" t="e">
        <f>IF(VLOOKUP($J83,医療機関データ!$A:$U,AA$7,FALSE)="","",VLOOKUP($J83,医療機関データ!$A:$U,AA$7,FALSE))</f>
        <v>#N/A</v>
      </c>
      <c r="AB83" s="76" t="e">
        <f>IF(VLOOKUP($J83,医療機関データ!$A:$U,AB$7,FALSE)="","",VLOOKUP($J83,医療機関データ!$A:$U,AB$7,FALSE))</f>
        <v>#N/A</v>
      </c>
      <c r="AC83" s="76" t="e">
        <f>IF(VLOOKUP($J83,医療機関データ!$A:$U,AC$7,FALSE)="","",VLOOKUP($J83,医療機関データ!$A:$U,AC$7,FALSE))</f>
        <v>#N/A</v>
      </c>
      <c r="AD83" s="76" t="e">
        <f>IF(VLOOKUP($J83,医療機関データ!$A:$U,AD$7,FALSE)="","",VLOOKUP($J83,医療機関データ!$A:$U,AD$7,FALSE))</f>
        <v>#N/A</v>
      </c>
      <c r="AE83" s="76" t="e">
        <f>IF(VLOOKUP($J83,医療機関データ!$A:$U,AE$7,FALSE)="","",VLOOKUP($J83,医療機関データ!$A:$U,AE$7,FALSE))</f>
        <v>#N/A</v>
      </c>
      <c r="AF83" s="76" t="e">
        <f>IF(VLOOKUP($J83,医療機関データ!$A:$U,AF$7,FALSE)="","",VLOOKUP($J83,医療機関データ!$A:$U,AF$7,FALSE))</f>
        <v>#N/A</v>
      </c>
      <c r="AG83" s="76" t="e">
        <f>IF(VLOOKUP($J83,医療機関データ!$A:$U,AG$7,FALSE)="","",VLOOKUP($J83,医療機関データ!$A:$U,AG$7,FALSE))</f>
        <v>#N/A</v>
      </c>
    </row>
    <row r="84" spans="1:33" ht="18" customHeight="1" x14ac:dyDescent="0.15">
      <c r="A84" s="29">
        <v>77</v>
      </c>
      <c r="B84" s="33"/>
      <c r="C84" s="27"/>
      <c r="D84" s="27"/>
      <c r="E84" s="27"/>
      <c r="F84" s="27"/>
      <c r="G84" s="28"/>
      <c r="H84" s="84"/>
      <c r="I84" s="84"/>
      <c r="J84" s="81"/>
      <c r="K84" s="78"/>
      <c r="L84" s="9" t="str">
        <f>IF(C84="","",VLOOKUP(J84,医療機関データ!$A:$B,2,FALSE))</f>
        <v/>
      </c>
      <c r="M84" s="10" t="str">
        <f>IF(C84="","",IF(AND(OR(F84=1,F84="男"),OR(I84=1,I84=2)),"男性です",IF(AND(OR(F84=2,F84="女"),AND(I84&lt;&gt;1,I84&lt;&gt;2,I84&lt;&gt;3)),"無効です",IF(AND(I84=2,VLOOKUP(J84,医療機関データ!$A:$D,4,FALSE)="×"),"医師採取不可",""))))</f>
        <v/>
      </c>
      <c r="N84" s="10" t="str">
        <f t="shared" si="3"/>
        <v/>
      </c>
      <c r="O84" s="10" t="str">
        <f t="shared" si="4"/>
        <v/>
      </c>
      <c r="P84" s="10" t="str">
        <f t="shared" si="5"/>
        <v/>
      </c>
      <c r="Q84" s="76" t="e">
        <f>IF(VLOOKUP($J84,医療機関データ!$A:$U,Q$7,FALSE)="","",VLOOKUP($J84,医療機関データ!$A:$U,Q$7,FALSE))</f>
        <v>#N/A</v>
      </c>
      <c r="R84" s="76" t="e">
        <f>IF(VLOOKUP($J84,医療機関データ!$A:$U,R$7,FALSE)="","",VLOOKUP($J84,医療機関データ!$A:$U,R$7,FALSE))</f>
        <v>#N/A</v>
      </c>
      <c r="S84" s="76" t="e">
        <f>IF(VLOOKUP($J84,医療機関データ!$A:$U,S$7,FALSE)="","",VLOOKUP($J84,医療機関データ!$A:$U,S$7,FALSE))</f>
        <v>#N/A</v>
      </c>
      <c r="T84" s="76" t="e">
        <f>IF(VLOOKUP($J84,医療機関データ!$A:$U,T$7,FALSE)="","",VLOOKUP($J84,医療機関データ!$A:$U,T$7,FALSE))</f>
        <v>#N/A</v>
      </c>
      <c r="U84" s="76" t="e">
        <f>IF(VLOOKUP($J84,医療機関データ!$A:$U,U$7,FALSE)="","",VLOOKUP($J84,医療機関データ!$A:$U,U$7,FALSE))</f>
        <v>#N/A</v>
      </c>
      <c r="V84" s="76" t="e">
        <f>IF(VLOOKUP($J84,医療機関データ!$A:$U,V$7,FALSE)="","",VLOOKUP($J84,医療機関データ!$A:$U,V$7,FALSE))</f>
        <v>#N/A</v>
      </c>
      <c r="W84" s="76" t="e">
        <f>IF(VLOOKUP($J84,医療機関データ!$A:$U,W$7,FALSE)="","",VLOOKUP($J84,医療機関データ!$A:$U,W$7,FALSE))</f>
        <v>#N/A</v>
      </c>
      <c r="X84" s="76" t="e">
        <f>IF(VLOOKUP($J84,医療機関データ!$A:$U,X$7,FALSE)="","",VLOOKUP($J84,医療機関データ!$A:$U,X$7,FALSE))</f>
        <v>#N/A</v>
      </c>
      <c r="Y84" s="76" t="e">
        <f>IF(VLOOKUP($J84,医療機関データ!$A:$U,Y$7,FALSE)="","",VLOOKUP($J84,医療機関データ!$A:$U,Y$7,FALSE))</f>
        <v>#N/A</v>
      </c>
      <c r="Z84" s="76" t="e">
        <f>IF(VLOOKUP($J84,医療機関データ!$A:$U,Z$7,FALSE)="","",VLOOKUP($J84,医療機関データ!$A:$U,Z$7,FALSE))</f>
        <v>#N/A</v>
      </c>
      <c r="AA84" s="76" t="e">
        <f>IF(VLOOKUP($J84,医療機関データ!$A:$U,AA$7,FALSE)="","",VLOOKUP($J84,医療機関データ!$A:$U,AA$7,FALSE))</f>
        <v>#N/A</v>
      </c>
      <c r="AB84" s="76" t="e">
        <f>IF(VLOOKUP($J84,医療機関データ!$A:$U,AB$7,FALSE)="","",VLOOKUP($J84,医療機関データ!$A:$U,AB$7,FALSE))</f>
        <v>#N/A</v>
      </c>
      <c r="AC84" s="76" t="e">
        <f>IF(VLOOKUP($J84,医療機関データ!$A:$U,AC$7,FALSE)="","",VLOOKUP($J84,医療機関データ!$A:$U,AC$7,FALSE))</f>
        <v>#N/A</v>
      </c>
      <c r="AD84" s="76" t="e">
        <f>IF(VLOOKUP($J84,医療機関データ!$A:$U,AD$7,FALSE)="","",VLOOKUP($J84,医療機関データ!$A:$U,AD$7,FALSE))</f>
        <v>#N/A</v>
      </c>
      <c r="AE84" s="76" t="e">
        <f>IF(VLOOKUP($J84,医療機関データ!$A:$U,AE$7,FALSE)="","",VLOOKUP($J84,医療機関データ!$A:$U,AE$7,FALSE))</f>
        <v>#N/A</v>
      </c>
      <c r="AF84" s="76" t="e">
        <f>IF(VLOOKUP($J84,医療機関データ!$A:$U,AF$7,FALSE)="","",VLOOKUP($J84,医療機関データ!$A:$U,AF$7,FALSE))</f>
        <v>#N/A</v>
      </c>
      <c r="AG84" s="76" t="e">
        <f>IF(VLOOKUP($J84,医療機関データ!$A:$U,AG$7,FALSE)="","",VLOOKUP($J84,医療機関データ!$A:$U,AG$7,FALSE))</f>
        <v>#N/A</v>
      </c>
    </row>
    <row r="85" spans="1:33" ht="18" customHeight="1" x14ac:dyDescent="0.15">
      <c r="A85" s="29">
        <v>78</v>
      </c>
      <c r="B85" s="33"/>
      <c r="C85" s="27"/>
      <c r="D85" s="67"/>
      <c r="E85" s="27"/>
      <c r="F85" s="27"/>
      <c r="G85" s="28"/>
      <c r="H85" s="84"/>
      <c r="I85" s="84"/>
      <c r="J85" s="81"/>
      <c r="K85" s="78"/>
      <c r="L85" s="9" t="str">
        <f>IF(C85="","",VLOOKUP(J85,医療機関データ!$A:$B,2,FALSE))</f>
        <v/>
      </c>
      <c r="M85" s="10" t="str">
        <f>IF(C85="","",IF(AND(OR(F85=1,F85="男"),OR(I85=1,I85=2)),"男性です",IF(AND(OR(F85=2,F85="女"),AND(I85&lt;&gt;1,I85&lt;&gt;2,I85&lt;&gt;3)),"無効です",IF(AND(I85=2,VLOOKUP(J85,医療機関データ!$A:$D,4,FALSE)="×"),"医師採取不可",""))))</f>
        <v/>
      </c>
      <c r="N85" s="10" t="str">
        <f t="shared" si="3"/>
        <v/>
      </c>
      <c r="O85" s="10" t="str">
        <f t="shared" si="4"/>
        <v/>
      </c>
      <c r="P85" s="10" t="str">
        <f t="shared" si="5"/>
        <v/>
      </c>
      <c r="Q85" s="76" t="e">
        <f>IF(VLOOKUP($J85,医療機関データ!$A:$U,Q$7,FALSE)="","",VLOOKUP($J85,医療機関データ!$A:$U,Q$7,FALSE))</f>
        <v>#N/A</v>
      </c>
      <c r="R85" s="76" t="e">
        <f>IF(VLOOKUP($J85,医療機関データ!$A:$U,R$7,FALSE)="","",VLOOKUP($J85,医療機関データ!$A:$U,R$7,FALSE))</f>
        <v>#N/A</v>
      </c>
      <c r="S85" s="76" t="e">
        <f>IF(VLOOKUP($J85,医療機関データ!$A:$U,S$7,FALSE)="","",VLOOKUP($J85,医療機関データ!$A:$U,S$7,FALSE))</f>
        <v>#N/A</v>
      </c>
      <c r="T85" s="76" t="e">
        <f>IF(VLOOKUP($J85,医療機関データ!$A:$U,T$7,FALSE)="","",VLOOKUP($J85,医療機関データ!$A:$U,T$7,FALSE))</f>
        <v>#N/A</v>
      </c>
      <c r="U85" s="76" t="e">
        <f>IF(VLOOKUP($J85,医療機関データ!$A:$U,U$7,FALSE)="","",VLOOKUP($J85,医療機関データ!$A:$U,U$7,FALSE))</f>
        <v>#N/A</v>
      </c>
      <c r="V85" s="76" t="e">
        <f>IF(VLOOKUP($J85,医療機関データ!$A:$U,V$7,FALSE)="","",VLOOKUP($J85,医療機関データ!$A:$U,V$7,FALSE))</f>
        <v>#N/A</v>
      </c>
      <c r="W85" s="76" t="e">
        <f>IF(VLOOKUP($J85,医療機関データ!$A:$U,W$7,FALSE)="","",VLOOKUP($J85,医療機関データ!$A:$U,W$7,FALSE))</f>
        <v>#N/A</v>
      </c>
      <c r="X85" s="76" t="e">
        <f>IF(VLOOKUP($J85,医療機関データ!$A:$U,X$7,FALSE)="","",VLOOKUP($J85,医療機関データ!$A:$U,X$7,FALSE))</f>
        <v>#N/A</v>
      </c>
      <c r="Y85" s="76" t="e">
        <f>IF(VLOOKUP($J85,医療機関データ!$A:$U,Y$7,FALSE)="","",VLOOKUP($J85,医療機関データ!$A:$U,Y$7,FALSE))</f>
        <v>#N/A</v>
      </c>
      <c r="Z85" s="76" t="e">
        <f>IF(VLOOKUP($J85,医療機関データ!$A:$U,Z$7,FALSE)="","",VLOOKUP($J85,医療機関データ!$A:$U,Z$7,FALSE))</f>
        <v>#N/A</v>
      </c>
      <c r="AA85" s="76" t="e">
        <f>IF(VLOOKUP($J85,医療機関データ!$A:$U,AA$7,FALSE)="","",VLOOKUP($J85,医療機関データ!$A:$U,AA$7,FALSE))</f>
        <v>#N/A</v>
      </c>
      <c r="AB85" s="76" t="e">
        <f>IF(VLOOKUP($J85,医療機関データ!$A:$U,AB$7,FALSE)="","",VLOOKUP($J85,医療機関データ!$A:$U,AB$7,FALSE))</f>
        <v>#N/A</v>
      </c>
      <c r="AC85" s="76" t="e">
        <f>IF(VLOOKUP($J85,医療機関データ!$A:$U,AC$7,FALSE)="","",VLOOKUP($J85,医療機関データ!$A:$U,AC$7,FALSE))</f>
        <v>#N/A</v>
      </c>
      <c r="AD85" s="76" t="e">
        <f>IF(VLOOKUP($J85,医療機関データ!$A:$U,AD$7,FALSE)="","",VLOOKUP($J85,医療機関データ!$A:$U,AD$7,FALSE))</f>
        <v>#N/A</v>
      </c>
      <c r="AE85" s="76" t="e">
        <f>IF(VLOOKUP($J85,医療機関データ!$A:$U,AE$7,FALSE)="","",VLOOKUP($J85,医療機関データ!$A:$U,AE$7,FALSE))</f>
        <v>#N/A</v>
      </c>
      <c r="AF85" s="76" t="e">
        <f>IF(VLOOKUP($J85,医療機関データ!$A:$U,AF$7,FALSE)="","",VLOOKUP($J85,医療機関データ!$A:$U,AF$7,FALSE))</f>
        <v>#N/A</v>
      </c>
      <c r="AG85" s="76" t="e">
        <f>IF(VLOOKUP($J85,医療機関データ!$A:$U,AG$7,FALSE)="","",VLOOKUP($J85,医療機関データ!$A:$U,AG$7,FALSE))</f>
        <v>#N/A</v>
      </c>
    </row>
    <row r="86" spans="1:33" ht="18" customHeight="1" x14ac:dyDescent="0.15">
      <c r="A86" s="29">
        <v>79</v>
      </c>
      <c r="B86" s="33"/>
      <c r="C86" s="27"/>
      <c r="D86" s="27"/>
      <c r="E86" s="27"/>
      <c r="F86" s="27"/>
      <c r="G86" s="28"/>
      <c r="H86" s="84"/>
      <c r="I86" s="84"/>
      <c r="J86" s="81"/>
      <c r="K86" s="78"/>
      <c r="L86" s="9" t="str">
        <f>IF(C86="","",VLOOKUP(J86,医療機関データ!$A:$B,2,FALSE))</f>
        <v/>
      </c>
      <c r="M86" s="10" t="str">
        <f>IF(C86="","",IF(AND(OR(F86=1,F86="男"),OR(I86=1,I86=2)),"男性です",IF(AND(OR(F86=2,F86="女"),AND(I86&lt;&gt;1,I86&lt;&gt;2,I86&lt;&gt;3)),"無効です",IF(AND(I86=2,VLOOKUP(J86,医療機関データ!$A:$D,4,FALSE)="×"),"医師採取不可",""))))</f>
        <v/>
      </c>
      <c r="N86" s="10" t="str">
        <f t="shared" si="3"/>
        <v/>
      </c>
      <c r="O86" s="10" t="str">
        <f t="shared" si="4"/>
        <v/>
      </c>
      <c r="P86" s="10" t="str">
        <f t="shared" si="5"/>
        <v/>
      </c>
      <c r="Q86" s="76" t="e">
        <f>IF(VLOOKUP($J86,医療機関データ!$A:$U,Q$7,FALSE)="","",VLOOKUP($J86,医療機関データ!$A:$U,Q$7,FALSE))</f>
        <v>#N/A</v>
      </c>
      <c r="R86" s="76" t="e">
        <f>IF(VLOOKUP($J86,医療機関データ!$A:$U,R$7,FALSE)="","",VLOOKUP($J86,医療機関データ!$A:$U,R$7,FALSE))</f>
        <v>#N/A</v>
      </c>
      <c r="S86" s="76" t="e">
        <f>IF(VLOOKUP($J86,医療機関データ!$A:$U,S$7,FALSE)="","",VLOOKUP($J86,医療機関データ!$A:$U,S$7,FALSE))</f>
        <v>#N/A</v>
      </c>
      <c r="T86" s="76" t="e">
        <f>IF(VLOOKUP($J86,医療機関データ!$A:$U,T$7,FALSE)="","",VLOOKUP($J86,医療機関データ!$A:$U,T$7,FALSE))</f>
        <v>#N/A</v>
      </c>
      <c r="U86" s="76" t="e">
        <f>IF(VLOOKUP($J86,医療機関データ!$A:$U,U$7,FALSE)="","",VLOOKUP($J86,医療機関データ!$A:$U,U$7,FALSE))</f>
        <v>#N/A</v>
      </c>
      <c r="V86" s="76" t="e">
        <f>IF(VLOOKUP($J86,医療機関データ!$A:$U,V$7,FALSE)="","",VLOOKUP($J86,医療機関データ!$A:$U,V$7,FALSE))</f>
        <v>#N/A</v>
      </c>
      <c r="W86" s="76" t="e">
        <f>IF(VLOOKUP($J86,医療機関データ!$A:$U,W$7,FALSE)="","",VLOOKUP($J86,医療機関データ!$A:$U,W$7,FALSE))</f>
        <v>#N/A</v>
      </c>
      <c r="X86" s="76" t="e">
        <f>IF(VLOOKUP($J86,医療機関データ!$A:$U,X$7,FALSE)="","",VLOOKUP($J86,医療機関データ!$A:$U,X$7,FALSE))</f>
        <v>#N/A</v>
      </c>
      <c r="Y86" s="76" t="e">
        <f>IF(VLOOKUP($J86,医療機関データ!$A:$U,Y$7,FALSE)="","",VLOOKUP($J86,医療機関データ!$A:$U,Y$7,FALSE))</f>
        <v>#N/A</v>
      </c>
      <c r="Z86" s="76" t="e">
        <f>IF(VLOOKUP($J86,医療機関データ!$A:$U,Z$7,FALSE)="","",VLOOKUP($J86,医療機関データ!$A:$U,Z$7,FALSE))</f>
        <v>#N/A</v>
      </c>
      <c r="AA86" s="76" t="e">
        <f>IF(VLOOKUP($J86,医療機関データ!$A:$U,AA$7,FALSE)="","",VLOOKUP($J86,医療機関データ!$A:$U,AA$7,FALSE))</f>
        <v>#N/A</v>
      </c>
      <c r="AB86" s="76" t="e">
        <f>IF(VLOOKUP($J86,医療機関データ!$A:$U,AB$7,FALSE)="","",VLOOKUP($J86,医療機関データ!$A:$U,AB$7,FALSE))</f>
        <v>#N/A</v>
      </c>
      <c r="AC86" s="76" t="e">
        <f>IF(VLOOKUP($J86,医療機関データ!$A:$U,AC$7,FALSE)="","",VLOOKUP($J86,医療機関データ!$A:$U,AC$7,FALSE))</f>
        <v>#N/A</v>
      </c>
      <c r="AD86" s="76" t="e">
        <f>IF(VLOOKUP($J86,医療機関データ!$A:$U,AD$7,FALSE)="","",VLOOKUP($J86,医療機関データ!$A:$U,AD$7,FALSE))</f>
        <v>#N/A</v>
      </c>
      <c r="AE86" s="76" t="e">
        <f>IF(VLOOKUP($J86,医療機関データ!$A:$U,AE$7,FALSE)="","",VLOOKUP($J86,医療機関データ!$A:$U,AE$7,FALSE))</f>
        <v>#N/A</v>
      </c>
      <c r="AF86" s="76" t="e">
        <f>IF(VLOOKUP($J86,医療機関データ!$A:$U,AF$7,FALSE)="","",VLOOKUP($J86,医療機関データ!$A:$U,AF$7,FALSE))</f>
        <v>#N/A</v>
      </c>
      <c r="AG86" s="76" t="e">
        <f>IF(VLOOKUP($J86,医療機関データ!$A:$U,AG$7,FALSE)="","",VLOOKUP($J86,医療機関データ!$A:$U,AG$7,FALSE))</f>
        <v>#N/A</v>
      </c>
    </row>
    <row r="87" spans="1:33" ht="18" customHeight="1" x14ac:dyDescent="0.15">
      <c r="A87" s="29">
        <v>80</v>
      </c>
      <c r="B87" s="33"/>
      <c r="C87" s="27"/>
      <c r="D87" s="27"/>
      <c r="E87" s="27"/>
      <c r="F87" s="27"/>
      <c r="G87" s="28"/>
      <c r="H87" s="84"/>
      <c r="I87" s="84"/>
      <c r="J87" s="81"/>
      <c r="K87" s="78"/>
      <c r="L87" s="9" t="str">
        <f>IF(C87="","",VLOOKUP(J87,医療機関データ!$A:$B,2,FALSE))</f>
        <v/>
      </c>
      <c r="M87" s="10" t="str">
        <f>IF(C87="","",IF(AND(OR(F87=1,F87="男"),OR(I87=1,I87=2)),"男性です",IF(AND(OR(F87=2,F87="女"),AND(I87&lt;&gt;1,I87&lt;&gt;2,I87&lt;&gt;3)),"無効です",IF(AND(I87=2,VLOOKUP(J87,医療機関データ!$A:$D,4,FALSE)="×"),"医師採取不可",""))))</f>
        <v/>
      </c>
      <c r="N87" s="10" t="str">
        <f t="shared" si="3"/>
        <v/>
      </c>
      <c r="O87" s="10" t="str">
        <f t="shared" si="4"/>
        <v/>
      </c>
      <c r="P87" s="10" t="str">
        <f t="shared" si="5"/>
        <v/>
      </c>
      <c r="Q87" s="76" t="e">
        <f>IF(VLOOKUP($J87,医療機関データ!$A:$U,Q$7,FALSE)="","",VLOOKUP($J87,医療機関データ!$A:$U,Q$7,FALSE))</f>
        <v>#N/A</v>
      </c>
      <c r="R87" s="76" t="e">
        <f>IF(VLOOKUP($J87,医療機関データ!$A:$U,R$7,FALSE)="","",VLOOKUP($J87,医療機関データ!$A:$U,R$7,FALSE))</f>
        <v>#N/A</v>
      </c>
      <c r="S87" s="76" t="e">
        <f>IF(VLOOKUP($J87,医療機関データ!$A:$U,S$7,FALSE)="","",VLOOKUP($J87,医療機関データ!$A:$U,S$7,FALSE))</f>
        <v>#N/A</v>
      </c>
      <c r="T87" s="76" t="e">
        <f>IF(VLOOKUP($J87,医療機関データ!$A:$U,T$7,FALSE)="","",VLOOKUP($J87,医療機関データ!$A:$U,T$7,FALSE))</f>
        <v>#N/A</v>
      </c>
      <c r="U87" s="76" t="e">
        <f>IF(VLOOKUP($J87,医療機関データ!$A:$U,U$7,FALSE)="","",VLOOKUP($J87,医療機関データ!$A:$U,U$7,FALSE))</f>
        <v>#N/A</v>
      </c>
      <c r="V87" s="76" t="e">
        <f>IF(VLOOKUP($J87,医療機関データ!$A:$U,V$7,FALSE)="","",VLOOKUP($J87,医療機関データ!$A:$U,V$7,FALSE))</f>
        <v>#N/A</v>
      </c>
      <c r="W87" s="76" t="e">
        <f>IF(VLOOKUP($J87,医療機関データ!$A:$U,W$7,FALSE)="","",VLOOKUP($J87,医療機関データ!$A:$U,W$7,FALSE))</f>
        <v>#N/A</v>
      </c>
      <c r="X87" s="76" t="e">
        <f>IF(VLOOKUP($J87,医療機関データ!$A:$U,X$7,FALSE)="","",VLOOKUP($J87,医療機関データ!$A:$U,X$7,FALSE))</f>
        <v>#N/A</v>
      </c>
      <c r="Y87" s="76" t="e">
        <f>IF(VLOOKUP($J87,医療機関データ!$A:$U,Y$7,FALSE)="","",VLOOKUP($J87,医療機関データ!$A:$U,Y$7,FALSE))</f>
        <v>#N/A</v>
      </c>
      <c r="Z87" s="76" t="e">
        <f>IF(VLOOKUP($J87,医療機関データ!$A:$U,Z$7,FALSE)="","",VLOOKUP($J87,医療機関データ!$A:$U,Z$7,FALSE))</f>
        <v>#N/A</v>
      </c>
      <c r="AA87" s="76" t="e">
        <f>IF(VLOOKUP($J87,医療機関データ!$A:$U,AA$7,FALSE)="","",VLOOKUP($J87,医療機関データ!$A:$U,AA$7,FALSE))</f>
        <v>#N/A</v>
      </c>
      <c r="AB87" s="76" t="e">
        <f>IF(VLOOKUP($J87,医療機関データ!$A:$U,AB$7,FALSE)="","",VLOOKUP($J87,医療機関データ!$A:$U,AB$7,FALSE))</f>
        <v>#N/A</v>
      </c>
      <c r="AC87" s="76" t="e">
        <f>IF(VLOOKUP($J87,医療機関データ!$A:$U,AC$7,FALSE)="","",VLOOKUP($J87,医療機関データ!$A:$U,AC$7,FALSE))</f>
        <v>#N/A</v>
      </c>
      <c r="AD87" s="76" t="e">
        <f>IF(VLOOKUP($J87,医療機関データ!$A:$U,AD$7,FALSE)="","",VLOOKUP($J87,医療機関データ!$A:$U,AD$7,FALSE))</f>
        <v>#N/A</v>
      </c>
      <c r="AE87" s="76" t="e">
        <f>IF(VLOOKUP($J87,医療機関データ!$A:$U,AE$7,FALSE)="","",VLOOKUP($J87,医療機関データ!$A:$U,AE$7,FALSE))</f>
        <v>#N/A</v>
      </c>
      <c r="AF87" s="76" t="e">
        <f>IF(VLOOKUP($J87,医療機関データ!$A:$U,AF$7,FALSE)="","",VLOOKUP($J87,医療機関データ!$A:$U,AF$7,FALSE))</f>
        <v>#N/A</v>
      </c>
      <c r="AG87" s="76" t="e">
        <f>IF(VLOOKUP($J87,医療機関データ!$A:$U,AG$7,FALSE)="","",VLOOKUP($J87,医療機関データ!$A:$U,AG$7,FALSE))</f>
        <v>#N/A</v>
      </c>
    </row>
    <row r="88" spans="1:33" ht="18" customHeight="1" x14ac:dyDescent="0.15">
      <c r="A88" s="29">
        <v>81</v>
      </c>
      <c r="B88" s="33"/>
      <c r="C88" s="27"/>
      <c r="D88" s="67"/>
      <c r="E88" s="27"/>
      <c r="F88" s="27"/>
      <c r="G88" s="28"/>
      <c r="H88" s="84"/>
      <c r="I88" s="84"/>
      <c r="J88" s="81"/>
      <c r="K88" s="78"/>
      <c r="L88" s="9" t="str">
        <f>IF(C88="","",VLOOKUP(J88,医療機関データ!$A:$B,2,FALSE))</f>
        <v/>
      </c>
      <c r="M88" s="10" t="str">
        <f>IF(C88="","",IF(AND(OR(F88=1,F88="男"),OR(I88=1,I88=2)),"男性です",IF(AND(OR(F88=2,F88="女"),AND(I88&lt;&gt;1,I88&lt;&gt;2,I88&lt;&gt;3)),"無効です",IF(AND(I88=2,VLOOKUP(J88,医療機関データ!$A:$D,4,FALSE)="×"),"医師採取不可",""))))</f>
        <v/>
      </c>
      <c r="N88" s="10" t="str">
        <f t="shared" si="3"/>
        <v/>
      </c>
      <c r="O88" s="10" t="str">
        <f t="shared" si="4"/>
        <v/>
      </c>
      <c r="P88" s="10" t="str">
        <f t="shared" si="5"/>
        <v/>
      </c>
      <c r="Q88" s="76" t="e">
        <f>IF(VLOOKUP($J88,医療機関データ!$A:$U,Q$7,FALSE)="","",VLOOKUP($J88,医療機関データ!$A:$U,Q$7,FALSE))</f>
        <v>#N/A</v>
      </c>
      <c r="R88" s="76" t="e">
        <f>IF(VLOOKUP($J88,医療機関データ!$A:$U,R$7,FALSE)="","",VLOOKUP($J88,医療機関データ!$A:$U,R$7,FALSE))</f>
        <v>#N/A</v>
      </c>
      <c r="S88" s="76" t="e">
        <f>IF(VLOOKUP($J88,医療機関データ!$A:$U,S$7,FALSE)="","",VLOOKUP($J88,医療機関データ!$A:$U,S$7,FALSE))</f>
        <v>#N/A</v>
      </c>
      <c r="T88" s="76" t="e">
        <f>IF(VLOOKUP($J88,医療機関データ!$A:$U,T$7,FALSE)="","",VLOOKUP($J88,医療機関データ!$A:$U,T$7,FALSE))</f>
        <v>#N/A</v>
      </c>
      <c r="U88" s="76" t="e">
        <f>IF(VLOOKUP($J88,医療機関データ!$A:$U,U$7,FALSE)="","",VLOOKUP($J88,医療機関データ!$A:$U,U$7,FALSE))</f>
        <v>#N/A</v>
      </c>
      <c r="V88" s="76" t="e">
        <f>IF(VLOOKUP($J88,医療機関データ!$A:$U,V$7,FALSE)="","",VLOOKUP($J88,医療機関データ!$A:$U,V$7,FALSE))</f>
        <v>#N/A</v>
      </c>
      <c r="W88" s="76" t="e">
        <f>IF(VLOOKUP($J88,医療機関データ!$A:$U,W$7,FALSE)="","",VLOOKUP($J88,医療機関データ!$A:$U,W$7,FALSE))</f>
        <v>#N/A</v>
      </c>
      <c r="X88" s="76" t="e">
        <f>IF(VLOOKUP($J88,医療機関データ!$A:$U,X$7,FALSE)="","",VLOOKUP($J88,医療機関データ!$A:$U,X$7,FALSE))</f>
        <v>#N/A</v>
      </c>
      <c r="Y88" s="76" t="e">
        <f>IF(VLOOKUP($J88,医療機関データ!$A:$U,Y$7,FALSE)="","",VLOOKUP($J88,医療機関データ!$A:$U,Y$7,FALSE))</f>
        <v>#N/A</v>
      </c>
      <c r="Z88" s="76" t="e">
        <f>IF(VLOOKUP($J88,医療機関データ!$A:$U,Z$7,FALSE)="","",VLOOKUP($J88,医療機関データ!$A:$U,Z$7,FALSE))</f>
        <v>#N/A</v>
      </c>
      <c r="AA88" s="76" t="e">
        <f>IF(VLOOKUP($J88,医療機関データ!$A:$U,AA$7,FALSE)="","",VLOOKUP($J88,医療機関データ!$A:$U,AA$7,FALSE))</f>
        <v>#N/A</v>
      </c>
      <c r="AB88" s="76" t="e">
        <f>IF(VLOOKUP($J88,医療機関データ!$A:$U,AB$7,FALSE)="","",VLOOKUP($J88,医療機関データ!$A:$U,AB$7,FALSE))</f>
        <v>#N/A</v>
      </c>
      <c r="AC88" s="76" t="e">
        <f>IF(VLOOKUP($J88,医療機関データ!$A:$U,AC$7,FALSE)="","",VLOOKUP($J88,医療機関データ!$A:$U,AC$7,FALSE))</f>
        <v>#N/A</v>
      </c>
      <c r="AD88" s="76" t="e">
        <f>IF(VLOOKUP($J88,医療機関データ!$A:$U,AD$7,FALSE)="","",VLOOKUP($J88,医療機関データ!$A:$U,AD$7,FALSE))</f>
        <v>#N/A</v>
      </c>
      <c r="AE88" s="76" t="e">
        <f>IF(VLOOKUP($J88,医療機関データ!$A:$U,AE$7,FALSE)="","",VLOOKUP($J88,医療機関データ!$A:$U,AE$7,FALSE))</f>
        <v>#N/A</v>
      </c>
      <c r="AF88" s="76" t="e">
        <f>IF(VLOOKUP($J88,医療機関データ!$A:$U,AF$7,FALSE)="","",VLOOKUP($J88,医療機関データ!$A:$U,AF$7,FALSE))</f>
        <v>#N/A</v>
      </c>
      <c r="AG88" s="76" t="e">
        <f>IF(VLOOKUP($J88,医療機関データ!$A:$U,AG$7,FALSE)="","",VLOOKUP($J88,医療機関データ!$A:$U,AG$7,FALSE))</f>
        <v>#N/A</v>
      </c>
    </row>
    <row r="89" spans="1:33" ht="18" customHeight="1" x14ac:dyDescent="0.15">
      <c r="A89" s="29">
        <v>82</v>
      </c>
      <c r="B89" s="33"/>
      <c r="C89" s="27"/>
      <c r="D89" s="27"/>
      <c r="E89" s="27"/>
      <c r="F89" s="27"/>
      <c r="G89" s="28"/>
      <c r="H89" s="84"/>
      <c r="I89" s="84"/>
      <c r="J89" s="81"/>
      <c r="K89" s="78"/>
      <c r="L89" s="9" t="str">
        <f>IF(C89="","",VLOOKUP(J89,医療機関データ!$A:$B,2,FALSE))</f>
        <v/>
      </c>
      <c r="M89" s="10" t="str">
        <f>IF(C89="","",IF(AND(OR(F89=1,F89="男"),OR(I89=1,I89=2)),"男性です",IF(AND(OR(F89=2,F89="女"),AND(I89&lt;&gt;1,I89&lt;&gt;2,I89&lt;&gt;3)),"無効です",IF(AND(I89=2,VLOOKUP(J89,医療機関データ!$A:$D,4,FALSE)="×"),"医師採取不可",""))))</f>
        <v/>
      </c>
      <c r="N89" s="10" t="str">
        <f t="shared" si="3"/>
        <v/>
      </c>
      <c r="O89" s="10" t="str">
        <f t="shared" si="4"/>
        <v/>
      </c>
      <c r="P89" s="10" t="str">
        <f t="shared" si="5"/>
        <v/>
      </c>
      <c r="Q89" s="76" t="e">
        <f>IF(VLOOKUP($J89,医療機関データ!$A:$U,Q$7,FALSE)="","",VLOOKUP($J89,医療機関データ!$A:$U,Q$7,FALSE))</f>
        <v>#N/A</v>
      </c>
      <c r="R89" s="76" t="e">
        <f>IF(VLOOKUP($J89,医療機関データ!$A:$U,R$7,FALSE)="","",VLOOKUP($J89,医療機関データ!$A:$U,R$7,FALSE))</f>
        <v>#N/A</v>
      </c>
      <c r="S89" s="76" t="e">
        <f>IF(VLOOKUP($J89,医療機関データ!$A:$U,S$7,FALSE)="","",VLOOKUP($J89,医療機関データ!$A:$U,S$7,FALSE))</f>
        <v>#N/A</v>
      </c>
      <c r="T89" s="76" t="e">
        <f>IF(VLOOKUP($J89,医療機関データ!$A:$U,T$7,FALSE)="","",VLOOKUP($J89,医療機関データ!$A:$U,T$7,FALSE))</f>
        <v>#N/A</v>
      </c>
      <c r="U89" s="76" t="e">
        <f>IF(VLOOKUP($J89,医療機関データ!$A:$U,U$7,FALSE)="","",VLOOKUP($J89,医療機関データ!$A:$U,U$7,FALSE))</f>
        <v>#N/A</v>
      </c>
      <c r="V89" s="76" t="e">
        <f>IF(VLOOKUP($J89,医療機関データ!$A:$U,V$7,FALSE)="","",VLOOKUP($J89,医療機関データ!$A:$U,V$7,FALSE))</f>
        <v>#N/A</v>
      </c>
      <c r="W89" s="76" t="e">
        <f>IF(VLOOKUP($J89,医療機関データ!$A:$U,W$7,FALSE)="","",VLOOKUP($J89,医療機関データ!$A:$U,W$7,FALSE))</f>
        <v>#N/A</v>
      </c>
      <c r="X89" s="76" t="e">
        <f>IF(VLOOKUP($J89,医療機関データ!$A:$U,X$7,FALSE)="","",VLOOKUP($J89,医療機関データ!$A:$U,X$7,FALSE))</f>
        <v>#N/A</v>
      </c>
      <c r="Y89" s="76" t="e">
        <f>IF(VLOOKUP($J89,医療機関データ!$A:$U,Y$7,FALSE)="","",VLOOKUP($J89,医療機関データ!$A:$U,Y$7,FALSE))</f>
        <v>#N/A</v>
      </c>
      <c r="Z89" s="76" t="e">
        <f>IF(VLOOKUP($J89,医療機関データ!$A:$U,Z$7,FALSE)="","",VLOOKUP($J89,医療機関データ!$A:$U,Z$7,FALSE))</f>
        <v>#N/A</v>
      </c>
      <c r="AA89" s="76" t="e">
        <f>IF(VLOOKUP($J89,医療機関データ!$A:$U,AA$7,FALSE)="","",VLOOKUP($J89,医療機関データ!$A:$U,AA$7,FALSE))</f>
        <v>#N/A</v>
      </c>
      <c r="AB89" s="76" t="e">
        <f>IF(VLOOKUP($J89,医療機関データ!$A:$U,AB$7,FALSE)="","",VLOOKUP($J89,医療機関データ!$A:$U,AB$7,FALSE))</f>
        <v>#N/A</v>
      </c>
      <c r="AC89" s="76" t="e">
        <f>IF(VLOOKUP($J89,医療機関データ!$A:$U,AC$7,FALSE)="","",VLOOKUP($J89,医療機関データ!$A:$U,AC$7,FALSE))</f>
        <v>#N/A</v>
      </c>
      <c r="AD89" s="76" t="e">
        <f>IF(VLOOKUP($J89,医療機関データ!$A:$U,AD$7,FALSE)="","",VLOOKUP($J89,医療機関データ!$A:$U,AD$7,FALSE))</f>
        <v>#N/A</v>
      </c>
      <c r="AE89" s="76" t="e">
        <f>IF(VLOOKUP($J89,医療機関データ!$A:$U,AE$7,FALSE)="","",VLOOKUP($J89,医療機関データ!$A:$U,AE$7,FALSE))</f>
        <v>#N/A</v>
      </c>
      <c r="AF89" s="76" t="e">
        <f>IF(VLOOKUP($J89,医療機関データ!$A:$U,AF$7,FALSE)="","",VLOOKUP($J89,医療機関データ!$A:$U,AF$7,FALSE))</f>
        <v>#N/A</v>
      </c>
      <c r="AG89" s="76" t="e">
        <f>IF(VLOOKUP($J89,医療機関データ!$A:$U,AG$7,FALSE)="","",VLOOKUP($J89,医療機関データ!$A:$U,AG$7,FALSE))</f>
        <v>#N/A</v>
      </c>
    </row>
    <row r="90" spans="1:33" ht="18" customHeight="1" x14ac:dyDescent="0.15">
      <c r="A90" s="29">
        <v>83</v>
      </c>
      <c r="B90" s="33"/>
      <c r="C90" s="27"/>
      <c r="D90" s="27"/>
      <c r="E90" s="27"/>
      <c r="F90" s="27"/>
      <c r="G90" s="28"/>
      <c r="H90" s="84"/>
      <c r="I90" s="84"/>
      <c r="J90" s="81"/>
      <c r="K90" s="78"/>
      <c r="L90" s="9" t="str">
        <f>IF(C90="","",VLOOKUP(J90,医療機関データ!$A:$B,2,FALSE))</f>
        <v/>
      </c>
      <c r="M90" s="10" t="str">
        <f>IF(C90="","",IF(AND(OR(F90=1,F90="男"),OR(I90=1,I90=2)),"男性です",IF(AND(OR(F90=2,F90="女"),AND(I90&lt;&gt;1,I90&lt;&gt;2,I90&lt;&gt;3)),"無効です",IF(AND(I90=2,VLOOKUP(J90,医療機関データ!$A:$D,4,FALSE)="×"),"医師採取不可",""))))</f>
        <v/>
      </c>
      <c r="N90" s="10" t="str">
        <f t="shared" si="3"/>
        <v/>
      </c>
      <c r="O90" s="10" t="str">
        <f t="shared" si="4"/>
        <v/>
      </c>
      <c r="P90" s="10" t="str">
        <f t="shared" si="5"/>
        <v/>
      </c>
      <c r="Q90" s="76" t="e">
        <f>IF(VLOOKUP($J90,医療機関データ!$A:$U,Q$7,FALSE)="","",VLOOKUP($J90,医療機関データ!$A:$U,Q$7,FALSE))</f>
        <v>#N/A</v>
      </c>
      <c r="R90" s="76" t="e">
        <f>IF(VLOOKUP($J90,医療機関データ!$A:$U,R$7,FALSE)="","",VLOOKUP($J90,医療機関データ!$A:$U,R$7,FALSE))</f>
        <v>#N/A</v>
      </c>
      <c r="S90" s="76" t="e">
        <f>IF(VLOOKUP($J90,医療機関データ!$A:$U,S$7,FALSE)="","",VLOOKUP($J90,医療機関データ!$A:$U,S$7,FALSE))</f>
        <v>#N/A</v>
      </c>
      <c r="T90" s="76" t="e">
        <f>IF(VLOOKUP($J90,医療機関データ!$A:$U,T$7,FALSE)="","",VLOOKUP($J90,医療機関データ!$A:$U,T$7,FALSE))</f>
        <v>#N/A</v>
      </c>
      <c r="U90" s="76" t="e">
        <f>IF(VLOOKUP($J90,医療機関データ!$A:$U,U$7,FALSE)="","",VLOOKUP($J90,医療機関データ!$A:$U,U$7,FALSE))</f>
        <v>#N/A</v>
      </c>
      <c r="V90" s="76" t="e">
        <f>IF(VLOOKUP($J90,医療機関データ!$A:$U,V$7,FALSE)="","",VLOOKUP($J90,医療機関データ!$A:$U,V$7,FALSE))</f>
        <v>#N/A</v>
      </c>
      <c r="W90" s="76" t="e">
        <f>IF(VLOOKUP($J90,医療機関データ!$A:$U,W$7,FALSE)="","",VLOOKUP($J90,医療機関データ!$A:$U,W$7,FALSE))</f>
        <v>#N/A</v>
      </c>
      <c r="X90" s="76" t="e">
        <f>IF(VLOOKUP($J90,医療機関データ!$A:$U,X$7,FALSE)="","",VLOOKUP($J90,医療機関データ!$A:$U,X$7,FALSE))</f>
        <v>#N/A</v>
      </c>
      <c r="Y90" s="76" t="e">
        <f>IF(VLOOKUP($J90,医療機関データ!$A:$U,Y$7,FALSE)="","",VLOOKUP($J90,医療機関データ!$A:$U,Y$7,FALSE))</f>
        <v>#N/A</v>
      </c>
      <c r="Z90" s="76" t="e">
        <f>IF(VLOOKUP($J90,医療機関データ!$A:$U,Z$7,FALSE)="","",VLOOKUP($J90,医療機関データ!$A:$U,Z$7,FALSE))</f>
        <v>#N/A</v>
      </c>
      <c r="AA90" s="76" t="e">
        <f>IF(VLOOKUP($J90,医療機関データ!$A:$U,AA$7,FALSE)="","",VLOOKUP($J90,医療機関データ!$A:$U,AA$7,FALSE))</f>
        <v>#N/A</v>
      </c>
      <c r="AB90" s="76" t="e">
        <f>IF(VLOOKUP($J90,医療機関データ!$A:$U,AB$7,FALSE)="","",VLOOKUP($J90,医療機関データ!$A:$U,AB$7,FALSE))</f>
        <v>#N/A</v>
      </c>
      <c r="AC90" s="76" t="e">
        <f>IF(VLOOKUP($J90,医療機関データ!$A:$U,AC$7,FALSE)="","",VLOOKUP($J90,医療機関データ!$A:$U,AC$7,FALSE))</f>
        <v>#N/A</v>
      </c>
      <c r="AD90" s="76" t="e">
        <f>IF(VLOOKUP($J90,医療機関データ!$A:$U,AD$7,FALSE)="","",VLOOKUP($J90,医療機関データ!$A:$U,AD$7,FALSE))</f>
        <v>#N/A</v>
      </c>
      <c r="AE90" s="76" t="e">
        <f>IF(VLOOKUP($J90,医療機関データ!$A:$U,AE$7,FALSE)="","",VLOOKUP($J90,医療機関データ!$A:$U,AE$7,FALSE))</f>
        <v>#N/A</v>
      </c>
      <c r="AF90" s="76" t="e">
        <f>IF(VLOOKUP($J90,医療機関データ!$A:$U,AF$7,FALSE)="","",VLOOKUP($J90,医療機関データ!$A:$U,AF$7,FALSE))</f>
        <v>#N/A</v>
      </c>
      <c r="AG90" s="76" t="e">
        <f>IF(VLOOKUP($J90,医療機関データ!$A:$U,AG$7,FALSE)="","",VLOOKUP($J90,医療機関データ!$A:$U,AG$7,FALSE))</f>
        <v>#N/A</v>
      </c>
    </row>
    <row r="91" spans="1:33" ht="18" customHeight="1" x14ac:dyDescent="0.15">
      <c r="A91" s="29">
        <v>84</v>
      </c>
      <c r="B91" s="33"/>
      <c r="C91" s="27"/>
      <c r="D91" s="67"/>
      <c r="E91" s="27"/>
      <c r="F91" s="27"/>
      <c r="G91" s="28"/>
      <c r="H91" s="84"/>
      <c r="I91" s="84"/>
      <c r="J91" s="81"/>
      <c r="K91" s="78"/>
      <c r="L91" s="9" t="str">
        <f>IF(C91="","",VLOOKUP(J91,医療機関データ!$A:$B,2,FALSE))</f>
        <v/>
      </c>
      <c r="M91" s="10" t="str">
        <f>IF(C91="","",IF(AND(OR(F91=1,F91="男"),OR(I91=1,I91=2)),"男性です",IF(AND(OR(F91=2,F91="女"),AND(I91&lt;&gt;1,I91&lt;&gt;2,I91&lt;&gt;3)),"無効です",IF(AND(I91=2,VLOOKUP(J91,医療機関データ!$A:$D,4,FALSE)="×"),"医師採取不可",""))))</f>
        <v/>
      </c>
      <c r="N91" s="10" t="str">
        <f t="shared" si="3"/>
        <v/>
      </c>
      <c r="O91" s="10" t="str">
        <f t="shared" si="4"/>
        <v/>
      </c>
      <c r="P91" s="10" t="str">
        <f t="shared" si="5"/>
        <v/>
      </c>
      <c r="Q91" s="76" t="e">
        <f>IF(VLOOKUP($J91,医療機関データ!$A:$U,Q$7,FALSE)="","",VLOOKUP($J91,医療機関データ!$A:$U,Q$7,FALSE))</f>
        <v>#N/A</v>
      </c>
      <c r="R91" s="76" t="e">
        <f>IF(VLOOKUP($J91,医療機関データ!$A:$U,R$7,FALSE)="","",VLOOKUP($J91,医療機関データ!$A:$U,R$7,FALSE))</f>
        <v>#N/A</v>
      </c>
      <c r="S91" s="76" t="e">
        <f>IF(VLOOKUP($J91,医療機関データ!$A:$U,S$7,FALSE)="","",VLOOKUP($J91,医療機関データ!$A:$U,S$7,FALSE))</f>
        <v>#N/A</v>
      </c>
      <c r="T91" s="76" t="e">
        <f>IF(VLOOKUP($J91,医療機関データ!$A:$U,T$7,FALSE)="","",VLOOKUP($J91,医療機関データ!$A:$U,T$7,FALSE))</f>
        <v>#N/A</v>
      </c>
      <c r="U91" s="76" t="e">
        <f>IF(VLOOKUP($J91,医療機関データ!$A:$U,U$7,FALSE)="","",VLOOKUP($J91,医療機関データ!$A:$U,U$7,FALSE))</f>
        <v>#N/A</v>
      </c>
      <c r="V91" s="76" t="e">
        <f>IF(VLOOKUP($J91,医療機関データ!$A:$U,V$7,FALSE)="","",VLOOKUP($J91,医療機関データ!$A:$U,V$7,FALSE))</f>
        <v>#N/A</v>
      </c>
      <c r="W91" s="76" t="e">
        <f>IF(VLOOKUP($J91,医療機関データ!$A:$U,W$7,FALSE)="","",VLOOKUP($J91,医療機関データ!$A:$U,W$7,FALSE))</f>
        <v>#N/A</v>
      </c>
      <c r="X91" s="76" t="e">
        <f>IF(VLOOKUP($J91,医療機関データ!$A:$U,X$7,FALSE)="","",VLOOKUP($J91,医療機関データ!$A:$U,X$7,FALSE))</f>
        <v>#N/A</v>
      </c>
      <c r="Y91" s="76" t="e">
        <f>IF(VLOOKUP($J91,医療機関データ!$A:$U,Y$7,FALSE)="","",VLOOKUP($J91,医療機関データ!$A:$U,Y$7,FALSE))</f>
        <v>#N/A</v>
      </c>
      <c r="Z91" s="76" t="e">
        <f>IF(VLOOKUP($J91,医療機関データ!$A:$U,Z$7,FALSE)="","",VLOOKUP($J91,医療機関データ!$A:$U,Z$7,FALSE))</f>
        <v>#N/A</v>
      </c>
      <c r="AA91" s="76" t="e">
        <f>IF(VLOOKUP($J91,医療機関データ!$A:$U,AA$7,FALSE)="","",VLOOKUP($J91,医療機関データ!$A:$U,AA$7,FALSE))</f>
        <v>#N/A</v>
      </c>
      <c r="AB91" s="76" t="e">
        <f>IF(VLOOKUP($J91,医療機関データ!$A:$U,AB$7,FALSE)="","",VLOOKUP($J91,医療機関データ!$A:$U,AB$7,FALSE))</f>
        <v>#N/A</v>
      </c>
      <c r="AC91" s="76" t="e">
        <f>IF(VLOOKUP($J91,医療機関データ!$A:$U,AC$7,FALSE)="","",VLOOKUP($J91,医療機関データ!$A:$U,AC$7,FALSE))</f>
        <v>#N/A</v>
      </c>
      <c r="AD91" s="76" t="e">
        <f>IF(VLOOKUP($J91,医療機関データ!$A:$U,AD$7,FALSE)="","",VLOOKUP($J91,医療機関データ!$A:$U,AD$7,FALSE))</f>
        <v>#N/A</v>
      </c>
      <c r="AE91" s="76" t="e">
        <f>IF(VLOOKUP($J91,医療機関データ!$A:$U,AE$7,FALSE)="","",VLOOKUP($J91,医療機関データ!$A:$U,AE$7,FALSE))</f>
        <v>#N/A</v>
      </c>
      <c r="AF91" s="76" t="e">
        <f>IF(VLOOKUP($J91,医療機関データ!$A:$U,AF$7,FALSE)="","",VLOOKUP($J91,医療機関データ!$A:$U,AF$7,FALSE))</f>
        <v>#N/A</v>
      </c>
      <c r="AG91" s="76" t="e">
        <f>IF(VLOOKUP($J91,医療機関データ!$A:$U,AG$7,FALSE)="","",VLOOKUP($J91,医療機関データ!$A:$U,AG$7,FALSE))</f>
        <v>#N/A</v>
      </c>
    </row>
    <row r="92" spans="1:33" ht="18" customHeight="1" x14ac:dyDescent="0.15">
      <c r="A92" s="29">
        <v>85</v>
      </c>
      <c r="B92" s="33"/>
      <c r="C92" s="27"/>
      <c r="D92" s="27"/>
      <c r="E92" s="27"/>
      <c r="F92" s="27"/>
      <c r="G92" s="28"/>
      <c r="H92" s="84"/>
      <c r="I92" s="84"/>
      <c r="J92" s="81"/>
      <c r="K92" s="78"/>
      <c r="L92" s="9" t="str">
        <f>IF(C92="","",VLOOKUP(J92,医療機関データ!$A:$B,2,FALSE))</f>
        <v/>
      </c>
      <c r="M92" s="10" t="str">
        <f>IF(C92="","",IF(AND(OR(F92=1,F92="男"),OR(I92=1,I92=2)),"男性です",IF(AND(OR(F92=2,F92="女"),AND(I92&lt;&gt;1,I92&lt;&gt;2,I92&lt;&gt;3)),"無効です",IF(AND(I92=2,VLOOKUP(J92,医療機関データ!$A:$D,4,FALSE)="×"),"医師採取不可",""))))</f>
        <v/>
      </c>
      <c r="N92" s="10" t="str">
        <f t="shared" si="3"/>
        <v/>
      </c>
      <c r="O92" s="10" t="str">
        <f t="shared" si="4"/>
        <v/>
      </c>
      <c r="P92" s="10" t="str">
        <f t="shared" si="5"/>
        <v/>
      </c>
      <c r="Q92" s="76" t="e">
        <f>IF(VLOOKUP($J92,医療機関データ!$A:$U,Q$7,FALSE)="","",VLOOKUP($J92,医療機関データ!$A:$U,Q$7,FALSE))</f>
        <v>#N/A</v>
      </c>
      <c r="R92" s="76" t="e">
        <f>IF(VLOOKUP($J92,医療機関データ!$A:$U,R$7,FALSE)="","",VLOOKUP($J92,医療機関データ!$A:$U,R$7,FALSE))</f>
        <v>#N/A</v>
      </c>
      <c r="S92" s="76" t="e">
        <f>IF(VLOOKUP($J92,医療機関データ!$A:$U,S$7,FALSE)="","",VLOOKUP($J92,医療機関データ!$A:$U,S$7,FALSE))</f>
        <v>#N/A</v>
      </c>
      <c r="T92" s="76" t="e">
        <f>IF(VLOOKUP($J92,医療機関データ!$A:$U,T$7,FALSE)="","",VLOOKUP($J92,医療機関データ!$A:$U,T$7,FALSE))</f>
        <v>#N/A</v>
      </c>
      <c r="U92" s="76" t="e">
        <f>IF(VLOOKUP($J92,医療機関データ!$A:$U,U$7,FALSE)="","",VLOOKUP($J92,医療機関データ!$A:$U,U$7,FALSE))</f>
        <v>#N/A</v>
      </c>
      <c r="V92" s="76" t="e">
        <f>IF(VLOOKUP($J92,医療機関データ!$A:$U,V$7,FALSE)="","",VLOOKUP($J92,医療機関データ!$A:$U,V$7,FALSE))</f>
        <v>#N/A</v>
      </c>
      <c r="W92" s="76" t="e">
        <f>IF(VLOOKUP($J92,医療機関データ!$A:$U,W$7,FALSE)="","",VLOOKUP($J92,医療機関データ!$A:$U,W$7,FALSE))</f>
        <v>#N/A</v>
      </c>
      <c r="X92" s="76" t="e">
        <f>IF(VLOOKUP($J92,医療機関データ!$A:$U,X$7,FALSE)="","",VLOOKUP($J92,医療機関データ!$A:$U,X$7,FALSE))</f>
        <v>#N/A</v>
      </c>
      <c r="Y92" s="76" t="e">
        <f>IF(VLOOKUP($J92,医療機関データ!$A:$U,Y$7,FALSE)="","",VLOOKUP($J92,医療機関データ!$A:$U,Y$7,FALSE))</f>
        <v>#N/A</v>
      </c>
      <c r="Z92" s="76" t="e">
        <f>IF(VLOOKUP($J92,医療機関データ!$A:$U,Z$7,FALSE)="","",VLOOKUP($J92,医療機関データ!$A:$U,Z$7,FALSE))</f>
        <v>#N/A</v>
      </c>
      <c r="AA92" s="76" t="e">
        <f>IF(VLOOKUP($J92,医療機関データ!$A:$U,AA$7,FALSE)="","",VLOOKUP($J92,医療機関データ!$A:$U,AA$7,FALSE))</f>
        <v>#N/A</v>
      </c>
      <c r="AB92" s="76" t="e">
        <f>IF(VLOOKUP($J92,医療機関データ!$A:$U,AB$7,FALSE)="","",VLOOKUP($J92,医療機関データ!$A:$U,AB$7,FALSE))</f>
        <v>#N/A</v>
      </c>
      <c r="AC92" s="76" t="e">
        <f>IF(VLOOKUP($J92,医療機関データ!$A:$U,AC$7,FALSE)="","",VLOOKUP($J92,医療機関データ!$A:$U,AC$7,FALSE))</f>
        <v>#N/A</v>
      </c>
      <c r="AD92" s="76" t="e">
        <f>IF(VLOOKUP($J92,医療機関データ!$A:$U,AD$7,FALSE)="","",VLOOKUP($J92,医療機関データ!$A:$U,AD$7,FALSE))</f>
        <v>#N/A</v>
      </c>
      <c r="AE92" s="76" t="e">
        <f>IF(VLOOKUP($J92,医療機関データ!$A:$U,AE$7,FALSE)="","",VLOOKUP($J92,医療機関データ!$A:$U,AE$7,FALSE))</f>
        <v>#N/A</v>
      </c>
      <c r="AF92" s="76" t="e">
        <f>IF(VLOOKUP($J92,医療機関データ!$A:$U,AF$7,FALSE)="","",VLOOKUP($J92,医療機関データ!$A:$U,AF$7,FALSE))</f>
        <v>#N/A</v>
      </c>
      <c r="AG92" s="76" t="e">
        <f>IF(VLOOKUP($J92,医療機関データ!$A:$U,AG$7,FALSE)="","",VLOOKUP($J92,医療機関データ!$A:$U,AG$7,FALSE))</f>
        <v>#N/A</v>
      </c>
    </row>
    <row r="93" spans="1:33" ht="18" customHeight="1" x14ac:dyDescent="0.15">
      <c r="A93" s="29">
        <v>86</v>
      </c>
      <c r="B93" s="33"/>
      <c r="C93" s="27"/>
      <c r="D93" s="27"/>
      <c r="E93" s="27"/>
      <c r="F93" s="27"/>
      <c r="G93" s="28"/>
      <c r="H93" s="84"/>
      <c r="I93" s="84"/>
      <c r="J93" s="81"/>
      <c r="K93" s="78"/>
      <c r="L93" s="9" t="str">
        <f>IF(C93="","",VLOOKUP(J93,医療機関データ!$A:$B,2,FALSE))</f>
        <v/>
      </c>
      <c r="M93" s="10" t="str">
        <f>IF(C93="","",IF(AND(OR(F93=1,F93="男"),OR(I93=1,I93=2)),"男性です",IF(AND(OR(F93=2,F93="女"),AND(I93&lt;&gt;1,I93&lt;&gt;2,I93&lt;&gt;3)),"無効です",IF(AND(I93=2,VLOOKUP(J93,医療機関データ!$A:$D,4,FALSE)="×"),"医師採取不可",""))))</f>
        <v/>
      </c>
      <c r="N93" s="10" t="str">
        <f t="shared" si="3"/>
        <v/>
      </c>
      <c r="O93" s="10" t="str">
        <f t="shared" si="4"/>
        <v/>
      </c>
      <c r="P93" s="10" t="str">
        <f t="shared" si="5"/>
        <v/>
      </c>
      <c r="Q93" s="76" t="e">
        <f>IF(VLOOKUP($J93,医療機関データ!$A:$U,Q$7,FALSE)="","",VLOOKUP($J93,医療機関データ!$A:$U,Q$7,FALSE))</f>
        <v>#N/A</v>
      </c>
      <c r="R93" s="76" t="e">
        <f>IF(VLOOKUP($J93,医療機関データ!$A:$U,R$7,FALSE)="","",VLOOKUP($J93,医療機関データ!$A:$U,R$7,FALSE))</f>
        <v>#N/A</v>
      </c>
      <c r="S93" s="76" t="e">
        <f>IF(VLOOKUP($J93,医療機関データ!$A:$U,S$7,FALSE)="","",VLOOKUP($J93,医療機関データ!$A:$U,S$7,FALSE))</f>
        <v>#N/A</v>
      </c>
      <c r="T93" s="76" t="e">
        <f>IF(VLOOKUP($J93,医療機関データ!$A:$U,T$7,FALSE)="","",VLOOKUP($J93,医療機関データ!$A:$U,T$7,FALSE))</f>
        <v>#N/A</v>
      </c>
      <c r="U93" s="76" t="e">
        <f>IF(VLOOKUP($J93,医療機関データ!$A:$U,U$7,FALSE)="","",VLOOKUP($J93,医療機関データ!$A:$U,U$7,FALSE))</f>
        <v>#N/A</v>
      </c>
      <c r="V93" s="76" t="e">
        <f>IF(VLOOKUP($J93,医療機関データ!$A:$U,V$7,FALSE)="","",VLOOKUP($J93,医療機関データ!$A:$U,V$7,FALSE))</f>
        <v>#N/A</v>
      </c>
      <c r="W93" s="76" t="e">
        <f>IF(VLOOKUP($J93,医療機関データ!$A:$U,W$7,FALSE)="","",VLOOKUP($J93,医療機関データ!$A:$U,W$7,FALSE))</f>
        <v>#N/A</v>
      </c>
      <c r="X93" s="76" t="e">
        <f>IF(VLOOKUP($J93,医療機関データ!$A:$U,X$7,FALSE)="","",VLOOKUP($J93,医療機関データ!$A:$U,X$7,FALSE))</f>
        <v>#N/A</v>
      </c>
      <c r="Y93" s="76" t="e">
        <f>IF(VLOOKUP($J93,医療機関データ!$A:$U,Y$7,FALSE)="","",VLOOKUP($J93,医療機関データ!$A:$U,Y$7,FALSE))</f>
        <v>#N/A</v>
      </c>
      <c r="Z93" s="76" t="e">
        <f>IF(VLOOKUP($J93,医療機関データ!$A:$U,Z$7,FALSE)="","",VLOOKUP($J93,医療機関データ!$A:$U,Z$7,FALSE))</f>
        <v>#N/A</v>
      </c>
      <c r="AA93" s="76" t="e">
        <f>IF(VLOOKUP($J93,医療機関データ!$A:$U,AA$7,FALSE)="","",VLOOKUP($J93,医療機関データ!$A:$U,AA$7,FALSE))</f>
        <v>#N/A</v>
      </c>
      <c r="AB93" s="76" t="e">
        <f>IF(VLOOKUP($J93,医療機関データ!$A:$U,AB$7,FALSE)="","",VLOOKUP($J93,医療機関データ!$A:$U,AB$7,FALSE))</f>
        <v>#N/A</v>
      </c>
      <c r="AC93" s="76" t="e">
        <f>IF(VLOOKUP($J93,医療機関データ!$A:$U,AC$7,FALSE)="","",VLOOKUP($J93,医療機関データ!$A:$U,AC$7,FALSE))</f>
        <v>#N/A</v>
      </c>
      <c r="AD93" s="76" t="e">
        <f>IF(VLOOKUP($J93,医療機関データ!$A:$U,AD$7,FALSE)="","",VLOOKUP($J93,医療機関データ!$A:$U,AD$7,FALSE))</f>
        <v>#N/A</v>
      </c>
      <c r="AE93" s="76" t="e">
        <f>IF(VLOOKUP($J93,医療機関データ!$A:$U,AE$7,FALSE)="","",VLOOKUP($J93,医療機関データ!$A:$U,AE$7,FALSE))</f>
        <v>#N/A</v>
      </c>
      <c r="AF93" s="76" t="e">
        <f>IF(VLOOKUP($J93,医療機関データ!$A:$U,AF$7,FALSE)="","",VLOOKUP($J93,医療機関データ!$A:$U,AF$7,FALSE))</f>
        <v>#N/A</v>
      </c>
      <c r="AG93" s="76" t="e">
        <f>IF(VLOOKUP($J93,医療機関データ!$A:$U,AG$7,FALSE)="","",VLOOKUP($J93,医療機関データ!$A:$U,AG$7,FALSE))</f>
        <v>#N/A</v>
      </c>
    </row>
    <row r="94" spans="1:33" ht="18" customHeight="1" x14ac:dyDescent="0.15">
      <c r="A94" s="29">
        <v>87</v>
      </c>
      <c r="B94" s="33"/>
      <c r="C94" s="27"/>
      <c r="D94" s="67"/>
      <c r="E94" s="27"/>
      <c r="F94" s="27"/>
      <c r="G94" s="28"/>
      <c r="H94" s="84"/>
      <c r="I94" s="84"/>
      <c r="J94" s="81"/>
      <c r="K94" s="78"/>
      <c r="L94" s="9" t="str">
        <f>IF(C94="","",VLOOKUP(J94,医療機関データ!$A:$B,2,FALSE))</f>
        <v/>
      </c>
      <c r="M94" s="10" t="str">
        <f>IF(C94="","",IF(AND(OR(F94=1,F94="男"),OR(I94=1,I94=2)),"男性です",IF(AND(OR(F94=2,F94="女"),AND(I94&lt;&gt;1,I94&lt;&gt;2,I94&lt;&gt;3)),"無効です",IF(AND(I94=2,VLOOKUP(J94,医療機関データ!$A:$D,4,FALSE)="×"),"医師採取不可",""))))</f>
        <v/>
      </c>
      <c r="N94" s="10" t="str">
        <f t="shared" si="3"/>
        <v/>
      </c>
      <c r="O94" s="10" t="str">
        <f t="shared" si="4"/>
        <v/>
      </c>
      <c r="P94" s="10" t="str">
        <f t="shared" si="5"/>
        <v/>
      </c>
      <c r="Q94" s="76" t="e">
        <f>IF(VLOOKUP($J94,医療機関データ!$A:$U,Q$7,FALSE)="","",VLOOKUP($J94,医療機関データ!$A:$U,Q$7,FALSE))</f>
        <v>#N/A</v>
      </c>
      <c r="R94" s="76" t="e">
        <f>IF(VLOOKUP($J94,医療機関データ!$A:$U,R$7,FALSE)="","",VLOOKUP($J94,医療機関データ!$A:$U,R$7,FALSE))</f>
        <v>#N/A</v>
      </c>
      <c r="S94" s="76" t="e">
        <f>IF(VLOOKUP($J94,医療機関データ!$A:$U,S$7,FALSE)="","",VLOOKUP($J94,医療機関データ!$A:$U,S$7,FALSE))</f>
        <v>#N/A</v>
      </c>
      <c r="T94" s="76" t="e">
        <f>IF(VLOOKUP($J94,医療機関データ!$A:$U,T$7,FALSE)="","",VLOOKUP($J94,医療機関データ!$A:$U,T$7,FALSE))</f>
        <v>#N/A</v>
      </c>
      <c r="U94" s="76" t="e">
        <f>IF(VLOOKUP($J94,医療機関データ!$A:$U,U$7,FALSE)="","",VLOOKUP($J94,医療機関データ!$A:$U,U$7,FALSE))</f>
        <v>#N/A</v>
      </c>
      <c r="V94" s="76" t="e">
        <f>IF(VLOOKUP($J94,医療機関データ!$A:$U,V$7,FALSE)="","",VLOOKUP($J94,医療機関データ!$A:$U,V$7,FALSE))</f>
        <v>#N/A</v>
      </c>
      <c r="W94" s="76" t="e">
        <f>IF(VLOOKUP($J94,医療機関データ!$A:$U,W$7,FALSE)="","",VLOOKUP($J94,医療機関データ!$A:$U,W$7,FALSE))</f>
        <v>#N/A</v>
      </c>
      <c r="X94" s="76" t="e">
        <f>IF(VLOOKUP($J94,医療機関データ!$A:$U,X$7,FALSE)="","",VLOOKUP($J94,医療機関データ!$A:$U,X$7,FALSE))</f>
        <v>#N/A</v>
      </c>
      <c r="Y94" s="76" t="e">
        <f>IF(VLOOKUP($J94,医療機関データ!$A:$U,Y$7,FALSE)="","",VLOOKUP($J94,医療機関データ!$A:$U,Y$7,FALSE))</f>
        <v>#N/A</v>
      </c>
      <c r="Z94" s="76" t="e">
        <f>IF(VLOOKUP($J94,医療機関データ!$A:$U,Z$7,FALSE)="","",VLOOKUP($J94,医療機関データ!$A:$U,Z$7,FALSE))</f>
        <v>#N/A</v>
      </c>
      <c r="AA94" s="76" t="e">
        <f>IF(VLOOKUP($J94,医療機関データ!$A:$U,AA$7,FALSE)="","",VLOOKUP($J94,医療機関データ!$A:$U,AA$7,FALSE))</f>
        <v>#N/A</v>
      </c>
      <c r="AB94" s="76" t="e">
        <f>IF(VLOOKUP($J94,医療機関データ!$A:$U,AB$7,FALSE)="","",VLOOKUP($J94,医療機関データ!$A:$U,AB$7,FALSE))</f>
        <v>#N/A</v>
      </c>
      <c r="AC94" s="76" t="e">
        <f>IF(VLOOKUP($J94,医療機関データ!$A:$U,AC$7,FALSE)="","",VLOOKUP($J94,医療機関データ!$A:$U,AC$7,FALSE))</f>
        <v>#N/A</v>
      </c>
      <c r="AD94" s="76" t="e">
        <f>IF(VLOOKUP($J94,医療機関データ!$A:$U,AD$7,FALSE)="","",VLOOKUP($J94,医療機関データ!$A:$U,AD$7,FALSE))</f>
        <v>#N/A</v>
      </c>
      <c r="AE94" s="76" t="e">
        <f>IF(VLOOKUP($J94,医療機関データ!$A:$U,AE$7,FALSE)="","",VLOOKUP($J94,医療機関データ!$A:$U,AE$7,FALSE))</f>
        <v>#N/A</v>
      </c>
      <c r="AF94" s="76" t="e">
        <f>IF(VLOOKUP($J94,医療機関データ!$A:$U,AF$7,FALSE)="","",VLOOKUP($J94,医療機関データ!$A:$U,AF$7,FALSE))</f>
        <v>#N/A</v>
      </c>
      <c r="AG94" s="76" t="e">
        <f>IF(VLOOKUP($J94,医療機関データ!$A:$U,AG$7,FALSE)="","",VLOOKUP($J94,医療機関データ!$A:$U,AG$7,FALSE))</f>
        <v>#N/A</v>
      </c>
    </row>
    <row r="95" spans="1:33" ht="18" customHeight="1" x14ac:dyDescent="0.15">
      <c r="A95" s="29">
        <v>88</v>
      </c>
      <c r="B95" s="33"/>
      <c r="C95" s="27"/>
      <c r="D95" s="27"/>
      <c r="E95" s="27"/>
      <c r="F95" s="27"/>
      <c r="G95" s="28"/>
      <c r="H95" s="84"/>
      <c r="I95" s="84"/>
      <c r="J95" s="81"/>
      <c r="K95" s="78"/>
      <c r="L95" s="9" t="str">
        <f>IF(C95="","",VLOOKUP(J95,医療機関データ!$A:$B,2,FALSE))</f>
        <v/>
      </c>
      <c r="M95" s="10" t="str">
        <f>IF(C95="","",IF(AND(OR(F95=1,F95="男"),OR(I95=1,I95=2)),"男性です",IF(AND(OR(F95=2,F95="女"),AND(I95&lt;&gt;1,I95&lt;&gt;2,I95&lt;&gt;3)),"無効です",IF(AND(I95=2,VLOOKUP(J95,医療機関データ!$A:$D,4,FALSE)="×"),"医師採取不可",""))))</f>
        <v/>
      </c>
      <c r="N95" s="10" t="str">
        <f t="shared" si="3"/>
        <v/>
      </c>
      <c r="O95" s="10" t="str">
        <f t="shared" si="4"/>
        <v/>
      </c>
      <c r="P95" s="10" t="str">
        <f t="shared" si="5"/>
        <v/>
      </c>
      <c r="Q95" s="76" t="e">
        <f>IF(VLOOKUP($J95,医療機関データ!$A:$U,Q$7,FALSE)="","",VLOOKUP($J95,医療機関データ!$A:$U,Q$7,FALSE))</f>
        <v>#N/A</v>
      </c>
      <c r="R95" s="76" t="e">
        <f>IF(VLOOKUP($J95,医療機関データ!$A:$U,R$7,FALSE)="","",VLOOKUP($J95,医療機関データ!$A:$U,R$7,FALSE))</f>
        <v>#N/A</v>
      </c>
      <c r="S95" s="76" t="e">
        <f>IF(VLOOKUP($J95,医療機関データ!$A:$U,S$7,FALSE)="","",VLOOKUP($J95,医療機関データ!$A:$U,S$7,FALSE))</f>
        <v>#N/A</v>
      </c>
      <c r="T95" s="76" t="e">
        <f>IF(VLOOKUP($J95,医療機関データ!$A:$U,T$7,FALSE)="","",VLOOKUP($J95,医療機関データ!$A:$U,T$7,FALSE))</f>
        <v>#N/A</v>
      </c>
      <c r="U95" s="76" t="e">
        <f>IF(VLOOKUP($J95,医療機関データ!$A:$U,U$7,FALSE)="","",VLOOKUP($J95,医療機関データ!$A:$U,U$7,FALSE))</f>
        <v>#N/A</v>
      </c>
      <c r="V95" s="76" t="e">
        <f>IF(VLOOKUP($J95,医療機関データ!$A:$U,V$7,FALSE)="","",VLOOKUP($J95,医療機関データ!$A:$U,V$7,FALSE))</f>
        <v>#N/A</v>
      </c>
      <c r="W95" s="76" t="e">
        <f>IF(VLOOKUP($J95,医療機関データ!$A:$U,W$7,FALSE)="","",VLOOKUP($J95,医療機関データ!$A:$U,W$7,FALSE))</f>
        <v>#N/A</v>
      </c>
      <c r="X95" s="76" t="e">
        <f>IF(VLOOKUP($J95,医療機関データ!$A:$U,X$7,FALSE)="","",VLOOKUP($J95,医療機関データ!$A:$U,X$7,FALSE))</f>
        <v>#N/A</v>
      </c>
      <c r="Y95" s="76" t="e">
        <f>IF(VLOOKUP($J95,医療機関データ!$A:$U,Y$7,FALSE)="","",VLOOKUP($J95,医療機関データ!$A:$U,Y$7,FALSE))</f>
        <v>#N/A</v>
      </c>
      <c r="Z95" s="76" t="e">
        <f>IF(VLOOKUP($J95,医療機関データ!$A:$U,Z$7,FALSE)="","",VLOOKUP($J95,医療機関データ!$A:$U,Z$7,FALSE))</f>
        <v>#N/A</v>
      </c>
      <c r="AA95" s="76" t="e">
        <f>IF(VLOOKUP($J95,医療機関データ!$A:$U,AA$7,FALSE)="","",VLOOKUP($J95,医療機関データ!$A:$U,AA$7,FALSE))</f>
        <v>#N/A</v>
      </c>
      <c r="AB95" s="76" t="e">
        <f>IF(VLOOKUP($J95,医療機関データ!$A:$U,AB$7,FALSE)="","",VLOOKUP($J95,医療機関データ!$A:$U,AB$7,FALSE))</f>
        <v>#N/A</v>
      </c>
      <c r="AC95" s="76" t="e">
        <f>IF(VLOOKUP($J95,医療機関データ!$A:$U,AC$7,FALSE)="","",VLOOKUP($J95,医療機関データ!$A:$U,AC$7,FALSE))</f>
        <v>#N/A</v>
      </c>
      <c r="AD95" s="76" t="e">
        <f>IF(VLOOKUP($J95,医療機関データ!$A:$U,AD$7,FALSE)="","",VLOOKUP($J95,医療機関データ!$A:$U,AD$7,FALSE))</f>
        <v>#N/A</v>
      </c>
      <c r="AE95" s="76" t="e">
        <f>IF(VLOOKUP($J95,医療機関データ!$A:$U,AE$7,FALSE)="","",VLOOKUP($J95,医療機関データ!$A:$U,AE$7,FALSE))</f>
        <v>#N/A</v>
      </c>
      <c r="AF95" s="76" t="e">
        <f>IF(VLOOKUP($J95,医療機関データ!$A:$U,AF$7,FALSE)="","",VLOOKUP($J95,医療機関データ!$A:$U,AF$7,FALSE))</f>
        <v>#N/A</v>
      </c>
      <c r="AG95" s="76" t="e">
        <f>IF(VLOOKUP($J95,医療機関データ!$A:$U,AG$7,FALSE)="","",VLOOKUP($J95,医療機関データ!$A:$U,AG$7,FALSE))</f>
        <v>#N/A</v>
      </c>
    </row>
    <row r="96" spans="1:33" ht="18" customHeight="1" x14ac:dyDescent="0.15">
      <c r="A96" s="29">
        <v>89</v>
      </c>
      <c r="B96" s="33"/>
      <c r="C96" s="27"/>
      <c r="D96" s="27"/>
      <c r="E96" s="27"/>
      <c r="F96" s="27"/>
      <c r="G96" s="28"/>
      <c r="H96" s="84"/>
      <c r="I96" s="84"/>
      <c r="J96" s="81"/>
      <c r="K96" s="78"/>
      <c r="L96" s="9" t="str">
        <f>IF(C96="","",VLOOKUP(J96,医療機関データ!$A:$B,2,FALSE))</f>
        <v/>
      </c>
      <c r="M96" s="10" t="str">
        <f>IF(C96="","",IF(AND(OR(F96=1,F96="男"),OR(I96=1,I96=2)),"男性です",IF(AND(OR(F96=2,F96="女"),AND(I96&lt;&gt;1,I96&lt;&gt;2,I96&lt;&gt;3)),"無効です",IF(AND(I96=2,VLOOKUP(J96,医療機関データ!$A:$D,4,FALSE)="×"),"医師採取不可",""))))</f>
        <v/>
      </c>
      <c r="N96" s="10" t="str">
        <f t="shared" si="3"/>
        <v/>
      </c>
      <c r="O96" s="10" t="str">
        <f t="shared" si="4"/>
        <v/>
      </c>
      <c r="P96" s="10" t="str">
        <f t="shared" si="5"/>
        <v/>
      </c>
      <c r="Q96" s="76" t="e">
        <f>IF(VLOOKUP($J96,医療機関データ!$A:$U,Q$7,FALSE)="","",VLOOKUP($J96,医療機関データ!$A:$U,Q$7,FALSE))</f>
        <v>#N/A</v>
      </c>
      <c r="R96" s="76" t="e">
        <f>IF(VLOOKUP($J96,医療機関データ!$A:$U,R$7,FALSE)="","",VLOOKUP($J96,医療機関データ!$A:$U,R$7,FALSE))</f>
        <v>#N/A</v>
      </c>
      <c r="S96" s="76" t="e">
        <f>IF(VLOOKUP($J96,医療機関データ!$A:$U,S$7,FALSE)="","",VLOOKUP($J96,医療機関データ!$A:$U,S$7,FALSE))</f>
        <v>#N/A</v>
      </c>
      <c r="T96" s="76" t="e">
        <f>IF(VLOOKUP($J96,医療機関データ!$A:$U,T$7,FALSE)="","",VLOOKUP($J96,医療機関データ!$A:$U,T$7,FALSE))</f>
        <v>#N/A</v>
      </c>
      <c r="U96" s="76" t="e">
        <f>IF(VLOOKUP($J96,医療機関データ!$A:$U,U$7,FALSE)="","",VLOOKUP($J96,医療機関データ!$A:$U,U$7,FALSE))</f>
        <v>#N/A</v>
      </c>
      <c r="V96" s="76" t="e">
        <f>IF(VLOOKUP($J96,医療機関データ!$A:$U,V$7,FALSE)="","",VLOOKUP($J96,医療機関データ!$A:$U,V$7,FALSE))</f>
        <v>#N/A</v>
      </c>
      <c r="W96" s="76" t="e">
        <f>IF(VLOOKUP($J96,医療機関データ!$A:$U,W$7,FALSE)="","",VLOOKUP($J96,医療機関データ!$A:$U,W$7,FALSE))</f>
        <v>#N/A</v>
      </c>
      <c r="X96" s="76" t="e">
        <f>IF(VLOOKUP($J96,医療機関データ!$A:$U,X$7,FALSE)="","",VLOOKUP($J96,医療機関データ!$A:$U,X$7,FALSE))</f>
        <v>#N/A</v>
      </c>
      <c r="Y96" s="76" t="e">
        <f>IF(VLOOKUP($J96,医療機関データ!$A:$U,Y$7,FALSE)="","",VLOOKUP($J96,医療機関データ!$A:$U,Y$7,FALSE))</f>
        <v>#N/A</v>
      </c>
      <c r="Z96" s="76" t="e">
        <f>IF(VLOOKUP($J96,医療機関データ!$A:$U,Z$7,FALSE)="","",VLOOKUP($J96,医療機関データ!$A:$U,Z$7,FALSE))</f>
        <v>#N/A</v>
      </c>
      <c r="AA96" s="76" t="e">
        <f>IF(VLOOKUP($J96,医療機関データ!$A:$U,AA$7,FALSE)="","",VLOOKUP($J96,医療機関データ!$A:$U,AA$7,FALSE))</f>
        <v>#N/A</v>
      </c>
      <c r="AB96" s="76" t="e">
        <f>IF(VLOOKUP($J96,医療機関データ!$A:$U,AB$7,FALSE)="","",VLOOKUP($J96,医療機関データ!$A:$U,AB$7,FALSE))</f>
        <v>#N/A</v>
      </c>
      <c r="AC96" s="76" t="e">
        <f>IF(VLOOKUP($J96,医療機関データ!$A:$U,AC$7,FALSE)="","",VLOOKUP($J96,医療機関データ!$A:$U,AC$7,FALSE))</f>
        <v>#N/A</v>
      </c>
      <c r="AD96" s="76" t="e">
        <f>IF(VLOOKUP($J96,医療機関データ!$A:$U,AD$7,FALSE)="","",VLOOKUP($J96,医療機関データ!$A:$U,AD$7,FALSE))</f>
        <v>#N/A</v>
      </c>
      <c r="AE96" s="76" t="e">
        <f>IF(VLOOKUP($J96,医療機関データ!$A:$U,AE$7,FALSE)="","",VLOOKUP($J96,医療機関データ!$A:$U,AE$7,FALSE))</f>
        <v>#N/A</v>
      </c>
      <c r="AF96" s="76" t="e">
        <f>IF(VLOOKUP($J96,医療機関データ!$A:$U,AF$7,FALSE)="","",VLOOKUP($J96,医療機関データ!$A:$U,AF$7,FALSE))</f>
        <v>#N/A</v>
      </c>
      <c r="AG96" s="76" t="e">
        <f>IF(VLOOKUP($J96,医療機関データ!$A:$U,AG$7,FALSE)="","",VLOOKUP($J96,医療機関データ!$A:$U,AG$7,FALSE))</f>
        <v>#N/A</v>
      </c>
    </row>
    <row r="97" spans="1:33" ht="18" customHeight="1" x14ac:dyDescent="0.15">
      <c r="A97" s="29">
        <v>90</v>
      </c>
      <c r="B97" s="33"/>
      <c r="C97" s="27"/>
      <c r="D97" s="67"/>
      <c r="E97" s="27"/>
      <c r="F97" s="27"/>
      <c r="G97" s="28"/>
      <c r="H97" s="84"/>
      <c r="I97" s="84"/>
      <c r="J97" s="81"/>
      <c r="K97" s="78"/>
      <c r="L97" s="9" t="str">
        <f>IF(C97="","",VLOOKUP(J97,医療機関データ!$A:$B,2,FALSE))</f>
        <v/>
      </c>
      <c r="M97" s="10" t="str">
        <f>IF(C97="","",IF(AND(OR(F97=1,F97="男"),OR(I97=1,I97=2)),"男性です",IF(AND(OR(F97=2,F97="女"),AND(I97&lt;&gt;1,I97&lt;&gt;2,I97&lt;&gt;3)),"無効です",IF(AND(I97=2,VLOOKUP(J97,医療機関データ!$A:$D,4,FALSE)="×"),"医師採取不可",""))))</f>
        <v/>
      </c>
      <c r="N97" s="10" t="str">
        <f t="shared" si="3"/>
        <v/>
      </c>
      <c r="O97" s="10" t="str">
        <f t="shared" si="4"/>
        <v/>
      </c>
      <c r="P97" s="10" t="str">
        <f t="shared" si="5"/>
        <v/>
      </c>
      <c r="Q97" s="76" t="e">
        <f>IF(VLOOKUP($J97,医療機関データ!$A:$U,Q$7,FALSE)="","",VLOOKUP($J97,医療機関データ!$A:$U,Q$7,FALSE))</f>
        <v>#N/A</v>
      </c>
      <c r="R97" s="76" t="e">
        <f>IF(VLOOKUP($J97,医療機関データ!$A:$U,R$7,FALSE)="","",VLOOKUP($J97,医療機関データ!$A:$U,R$7,FALSE))</f>
        <v>#N/A</v>
      </c>
      <c r="S97" s="76" t="e">
        <f>IF(VLOOKUP($J97,医療機関データ!$A:$U,S$7,FALSE)="","",VLOOKUP($J97,医療機関データ!$A:$U,S$7,FALSE))</f>
        <v>#N/A</v>
      </c>
      <c r="T97" s="76" t="e">
        <f>IF(VLOOKUP($J97,医療機関データ!$A:$U,T$7,FALSE)="","",VLOOKUP($J97,医療機関データ!$A:$U,T$7,FALSE))</f>
        <v>#N/A</v>
      </c>
      <c r="U97" s="76" t="e">
        <f>IF(VLOOKUP($J97,医療機関データ!$A:$U,U$7,FALSE)="","",VLOOKUP($J97,医療機関データ!$A:$U,U$7,FALSE))</f>
        <v>#N/A</v>
      </c>
      <c r="V97" s="76" t="e">
        <f>IF(VLOOKUP($J97,医療機関データ!$A:$U,V$7,FALSE)="","",VLOOKUP($J97,医療機関データ!$A:$U,V$7,FALSE))</f>
        <v>#N/A</v>
      </c>
      <c r="W97" s="76" t="e">
        <f>IF(VLOOKUP($J97,医療機関データ!$A:$U,W$7,FALSE)="","",VLOOKUP($J97,医療機関データ!$A:$U,W$7,FALSE))</f>
        <v>#N/A</v>
      </c>
      <c r="X97" s="76" t="e">
        <f>IF(VLOOKUP($J97,医療機関データ!$A:$U,X$7,FALSE)="","",VLOOKUP($J97,医療機関データ!$A:$U,X$7,FALSE))</f>
        <v>#N/A</v>
      </c>
      <c r="Y97" s="76" t="e">
        <f>IF(VLOOKUP($J97,医療機関データ!$A:$U,Y$7,FALSE)="","",VLOOKUP($J97,医療機関データ!$A:$U,Y$7,FALSE))</f>
        <v>#N/A</v>
      </c>
      <c r="Z97" s="76" t="e">
        <f>IF(VLOOKUP($J97,医療機関データ!$A:$U,Z$7,FALSE)="","",VLOOKUP($J97,医療機関データ!$A:$U,Z$7,FALSE))</f>
        <v>#N/A</v>
      </c>
      <c r="AA97" s="76" t="e">
        <f>IF(VLOOKUP($J97,医療機関データ!$A:$U,AA$7,FALSE)="","",VLOOKUP($J97,医療機関データ!$A:$U,AA$7,FALSE))</f>
        <v>#N/A</v>
      </c>
      <c r="AB97" s="76" t="e">
        <f>IF(VLOOKUP($J97,医療機関データ!$A:$U,AB$7,FALSE)="","",VLOOKUP($J97,医療機関データ!$A:$U,AB$7,FALSE))</f>
        <v>#N/A</v>
      </c>
      <c r="AC97" s="76" t="e">
        <f>IF(VLOOKUP($J97,医療機関データ!$A:$U,AC$7,FALSE)="","",VLOOKUP($J97,医療機関データ!$A:$U,AC$7,FALSE))</f>
        <v>#N/A</v>
      </c>
      <c r="AD97" s="76" t="e">
        <f>IF(VLOOKUP($J97,医療機関データ!$A:$U,AD$7,FALSE)="","",VLOOKUP($J97,医療機関データ!$A:$U,AD$7,FALSE))</f>
        <v>#N/A</v>
      </c>
      <c r="AE97" s="76" t="e">
        <f>IF(VLOOKUP($J97,医療機関データ!$A:$U,AE$7,FALSE)="","",VLOOKUP($J97,医療機関データ!$A:$U,AE$7,FALSE))</f>
        <v>#N/A</v>
      </c>
      <c r="AF97" s="76" t="e">
        <f>IF(VLOOKUP($J97,医療機関データ!$A:$U,AF$7,FALSE)="","",VLOOKUP($J97,医療機関データ!$A:$U,AF$7,FALSE))</f>
        <v>#N/A</v>
      </c>
      <c r="AG97" s="76" t="e">
        <f>IF(VLOOKUP($J97,医療機関データ!$A:$U,AG$7,FALSE)="","",VLOOKUP($J97,医療機関データ!$A:$U,AG$7,FALSE))</f>
        <v>#N/A</v>
      </c>
    </row>
    <row r="98" spans="1:33" ht="18" customHeight="1" x14ac:dyDescent="0.15">
      <c r="A98" s="29">
        <v>91</v>
      </c>
      <c r="B98" s="33"/>
      <c r="C98" s="27"/>
      <c r="D98" s="27"/>
      <c r="E98" s="27"/>
      <c r="F98" s="27"/>
      <c r="G98" s="28"/>
      <c r="H98" s="84"/>
      <c r="I98" s="84"/>
      <c r="J98" s="81"/>
      <c r="K98" s="78"/>
      <c r="L98" s="9" t="str">
        <f>IF(C98="","",VLOOKUP(J98,医療機関データ!$A:$B,2,FALSE))</f>
        <v/>
      </c>
      <c r="M98" s="10" t="str">
        <f>IF(C98="","",IF(AND(OR(F98=1,F98="男"),OR(I98=1,I98=2)),"男性です",IF(AND(OR(F98=2,F98="女"),AND(I98&lt;&gt;1,I98&lt;&gt;2,I98&lt;&gt;3)),"無効です",IF(AND(I98=2,VLOOKUP(J98,医療機関データ!$A:$D,4,FALSE)="×"),"医師採取不可",""))))</f>
        <v/>
      </c>
      <c r="N98" s="10" t="str">
        <f t="shared" si="3"/>
        <v/>
      </c>
      <c r="O98" s="10" t="str">
        <f t="shared" si="4"/>
        <v/>
      </c>
      <c r="P98" s="10" t="str">
        <f t="shared" si="5"/>
        <v/>
      </c>
      <c r="Q98" s="76" t="e">
        <f>IF(VLOOKUP($J98,医療機関データ!$A:$U,Q$7,FALSE)="","",VLOOKUP($J98,医療機関データ!$A:$U,Q$7,FALSE))</f>
        <v>#N/A</v>
      </c>
      <c r="R98" s="76" t="e">
        <f>IF(VLOOKUP($J98,医療機関データ!$A:$U,R$7,FALSE)="","",VLOOKUP($J98,医療機関データ!$A:$U,R$7,FALSE))</f>
        <v>#N/A</v>
      </c>
      <c r="S98" s="76" t="e">
        <f>IF(VLOOKUP($J98,医療機関データ!$A:$U,S$7,FALSE)="","",VLOOKUP($J98,医療機関データ!$A:$U,S$7,FALSE))</f>
        <v>#N/A</v>
      </c>
      <c r="T98" s="76" t="e">
        <f>IF(VLOOKUP($J98,医療機関データ!$A:$U,T$7,FALSE)="","",VLOOKUP($J98,医療機関データ!$A:$U,T$7,FALSE))</f>
        <v>#N/A</v>
      </c>
      <c r="U98" s="76" t="e">
        <f>IF(VLOOKUP($J98,医療機関データ!$A:$U,U$7,FALSE)="","",VLOOKUP($J98,医療機関データ!$A:$U,U$7,FALSE))</f>
        <v>#N/A</v>
      </c>
      <c r="V98" s="76" t="e">
        <f>IF(VLOOKUP($J98,医療機関データ!$A:$U,V$7,FALSE)="","",VLOOKUP($J98,医療機関データ!$A:$U,V$7,FALSE))</f>
        <v>#N/A</v>
      </c>
      <c r="W98" s="76" t="e">
        <f>IF(VLOOKUP($J98,医療機関データ!$A:$U,W$7,FALSE)="","",VLOOKUP($J98,医療機関データ!$A:$U,W$7,FALSE))</f>
        <v>#N/A</v>
      </c>
      <c r="X98" s="76" t="e">
        <f>IF(VLOOKUP($J98,医療機関データ!$A:$U,X$7,FALSE)="","",VLOOKUP($J98,医療機関データ!$A:$U,X$7,FALSE))</f>
        <v>#N/A</v>
      </c>
      <c r="Y98" s="76" t="e">
        <f>IF(VLOOKUP($J98,医療機関データ!$A:$U,Y$7,FALSE)="","",VLOOKUP($J98,医療機関データ!$A:$U,Y$7,FALSE))</f>
        <v>#N/A</v>
      </c>
      <c r="Z98" s="76" t="e">
        <f>IF(VLOOKUP($J98,医療機関データ!$A:$U,Z$7,FALSE)="","",VLOOKUP($J98,医療機関データ!$A:$U,Z$7,FALSE))</f>
        <v>#N/A</v>
      </c>
      <c r="AA98" s="76" t="e">
        <f>IF(VLOOKUP($J98,医療機関データ!$A:$U,AA$7,FALSE)="","",VLOOKUP($J98,医療機関データ!$A:$U,AA$7,FALSE))</f>
        <v>#N/A</v>
      </c>
      <c r="AB98" s="76" t="e">
        <f>IF(VLOOKUP($J98,医療機関データ!$A:$U,AB$7,FALSE)="","",VLOOKUP($J98,医療機関データ!$A:$U,AB$7,FALSE))</f>
        <v>#N/A</v>
      </c>
      <c r="AC98" s="76" t="e">
        <f>IF(VLOOKUP($J98,医療機関データ!$A:$U,AC$7,FALSE)="","",VLOOKUP($J98,医療機関データ!$A:$U,AC$7,FALSE))</f>
        <v>#N/A</v>
      </c>
      <c r="AD98" s="76" t="e">
        <f>IF(VLOOKUP($J98,医療機関データ!$A:$U,AD$7,FALSE)="","",VLOOKUP($J98,医療機関データ!$A:$U,AD$7,FALSE))</f>
        <v>#N/A</v>
      </c>
      <c r="AE98" s="76" t="e">
        <f>IF(VLOOKUP($J98,医療機関データ!$A:$U,AE$7,FALSE)="","",VLOOKUP($J98,医療機関データ!$A:$U,AE$7,FALSE))</f>
        <v>#N/A</v>
      </c>
      <c r="AF98" s="76" t="e">
        <f>IF(VLOOKUP($J98,医療機関データ!$A:$U,AF$7,FALSE)="","",VLOOKUP($J98,医療機関データ!$A:$U,AF$7,FALSE))</f>
        <v>#N/A</v>
      </c>
      <c r="AG98" s="76" t="e">
        <f>IF(VLOOKUP($J98,医療機関データ!$A:$U,AG$7,FALSE)="","",VLOOKUP($J98,医療機関データ!$A:$U,AG$7,FALSE))</f>
        <v>#N/A</v>
      </c>
    </row>
    <row r="99" spans="1:33" ht="18" customHeight="1" x14ac:dyDescent="0.15">
      <c r="A99" s="29">
        <v>92</v>
      </c>
      <c r="B99" s="33"/>
      <c r="C99" s="27"/>
      <c r="D99" s="27"/>
      <c r="E99" s="27"/>
      <c r="F99" s="27"/>
      <c r="G99" s="28"/>
      <c r="H99" s="84"/>
      <c r="I99" s="84"/>
      <c r="J99" s="81"/>
      <c r="K99" s="78"/>
      <c r="L99" s="9" t="str">
        <f>IF(C99="","",VLOOKUP(J99,医療機関データ!$A:$B,2,FALSE))</f>
        <v/>
      </c>
      <c r="M99" s="10" t="str">
        <f>IF(C99="","",IF(AND(OR(F99=1,F99="男"),OR(I99=1,I99=2)),"男性です",IF(AND(OR(F99=2,F99="女"),AND(I99&lt;&gt;1,I99&lt;&gt;2,I99&lt;&gt;3)),"無効です",IF(AND(I99=2,VLOOKUP(J99,医療機関データ!$A:$D,4,FALSE)="×"),"医師採取不可",""))))</f>
        <v/>
      </c>
      <c r="N99" s="10" t="str">
        <f t="shared" si="3"/>
        <v/>
      </c>
      <c r="O99" s="10" t="str">
        <f t="shared" si="4"/>
        <v/>
      </c>
      <c r="P99" s="10" t="str">
        <f t="shared" si="5"/>
        <v/>
      </c>
      <c r="Q99" s="76" t="e">
        <f>IF(VLOOKUP($J99,医療機関データ!$A:$U,Q$7,FALSE)="","",VLOOKUP($J99,医療機関データ!$A:$U,Q$7,FALSE))</f>
        <v>#N/A</v>
      </c>
      <c r="R99" s="76" t="e">
        <f>IF(VLOOKUP($J99,医療機関データ!$A:$U,R$7,FALSE)="","",VLOOKUP($J99,医療機関データ!$A:$U,R$7,FALSE))</f>
        <v>#N/A</v>
      </c>
      <c r="S99" s="76" t="e">
        <f>IF(VLOOKUP($J99,医療機関データ!$A:$U,S$7,FALSE)="","",VLOOKUP($J99,医療機関データ!$A:$U,S$7,FALSE))</f>
        <v>#N/A</v>
      </c>
      <c r="T99" s="76" t="e">
        <f>IF(VLOOKUP($J99,医療機関データ!$A:$U,T$7,FALSE)="","",VLOOKUP($J99,医療機関データ!$A:$U,T$7,FALSE))</f>
        <v>#N/A</v>
      </c>
      <c r="U99" s="76" t="e">
        <f>IF(VLOOKUP($J99,医療機関データ!$A:$U,U$7,FALSE)="","",VLOOKUP($J99,医療機関データ!$A:$U,U$7,FALSE))</f>
        <v>#N/A</v>
      </c>
      <c r="V99" s="76" t="e">
        <f>IF(VLOOKUP($J99,医療機関データ!$A:$U,V$7,FALSE)="","",VLOOKUP($J99,医療機関データ!$A:$U,V$7,FALSE))</f>
        <v>#N/A</v>
      </c>
      <c r="W99" s="76" t="e">
        <f>IF(VLOOKUP($J99,医療機関データ!$A:$U,W$7,FALSE)="","",VLOOKUP($J99,医療機関データ!$A:$U,W$7,FALSE))</f>
        <v>#N/A</v>
      </c>
      <c r="X99" s="76" t="e">
        <f>IF(VLOOKUP($J99,医療機関データ!$A:$U,X$7,FALSE)="","",VLOOKUP($J99,医療機関データ!$A:$U,X$7,FALSE))</f>
        <v>#N/A</v>
      </c>
      <c r="Y99" s="76" t="e">
        <f>IF(VLOOKUP($J99,医療機関データ!$A:$U,Y$7,FALSE)="","",VLOOKUP($J99,医療機関データ!$A:$U,Y$7,FALSE))</f>
        <v>#N/A</v>
      </c>
      <c r="Z99" s="76" t="e">
        <f>IF(VLOOKUP($J99,医療機関データ!$A:$U,Z$7,FALSE)="","",VLOOKUP($J99,医療機関データ!$A:$U,Z$7,FALSE))</f>
        <v>#N/A</v>
      </c>
      <c r="AA99" s="76" t="e">
        <f>IF(VLOOKUP($J99,医療機関データ!$A:$U,AA$7,FALSE)="","",VLOOKUP($J99,医療機関データ!$A:$U,AA$7,FALSE))</f>
        <v>#N/A</v>
      </c>
      <c r="AB99" s="76" t="e">
        <f>IF(VLOOKUP($J99,医療機関データ!$A:$U,AB$7,FALSE)="","",VLOOKUP($J99,医療機関データ!$A:$U,AB$7,FALSE))</f>
        <v>#N/A</v>
      </c>
      <c r="AC99" s="76" t="e">
        <f>IF(VLOOKUP($J99,医療機関データ!$A:$U,AC$7,FALSE)="","",VLOOKUP($J99,医療機関データ!$A:$U,AC$7,FALSE))</f>
        <v>#N/A</v>
      </c>
      <c r="AD99" s="76" t="e">
        <f>IF(VLOOKUP($J99,医療機関データ!$A:$U,AD$7,FALSE)="","",VLOOKUP($J99,医療機関データ!$A:$U,AD$7,FALSE))</f>
        <v>#N/A</v>
      </c>
      <c r="AE99" s="76" t="e">
        <f>IF(VLOOKUP($J99,医療機関データ!$A:$U,AE$7,FALSE)="","",VLOOKUP($J99,医療機関データ!$A:$U,AE$7,FALSE))</f>
        <v>#N/A</v>
      </c>
      <c r="AF99" s="76" t="e">
        <f>IF(VLOOKUP($J99,医療機関データ!$A:$U,AF$7,FALSE)="","",VLOOKUP($J99,医療機関データ!$A:$U,AF$7,FALSE))</f>
        <v>#N/A</v>
      </c>
      <c r="AG99" s="76" t="e">
        <f>IF(VLOOKUP($J99,医療機関データ!$A:$U,AG$7,FALSE)="","",VLOOKUP($J99,医療機関データ!$A:$U,AG$7,FALSE))</f>
        <v>#N/A</v>
      </c>
    </row>
    <row r="100" spans="1:33" ht="18" customHeight="1" x14ac:dyDescent="0.15">
      <c r="A100" s="29">
        <v>93</v>
      </c>
      <c r="B100" s="33"/>
      <c r="C100" s="27"/>
      <c r="D100" s="67"/>
      <c r="E100" s="27"/>
      <c r="F100" s="27"/>
      <c r="G100" s="28"/>
      <c r="H100" s="84"/>
      <c r="I100" s="84"/>
      <c r="J100" s="81"/>
      <c r="K100" s="78"/>
      <c r="L100" s="9" t="str">
        <f>IF(C100="","",VLOOKUP(J100,医療機関データ!$A:$B,2,FALSE))</f>
        <v/>
      </c>
      <c r="M100" s="10" t="str">
        <f>IF(C100="","",IF(AND(OR(F100=1,F100="男"),OR(I100=1,I100=2)),"男性です",IF(AND(OR(F100=2,F100="女"),AND(I100&lt;&gt;1,I100&lt;&gt;2,I100&lt;&gt;3)),"無効です",IF(AND(I100=2,VLOOKUP(J100,医療機関データ!$A:$D,4,FALSE)="×"),"医師採取不可",""))))</f>
        <v/>
      </c>
      <c r="N100" s="10" t="str">
        <f t="shared" si="3"/>
        <v/>
      </c>
      <c r="O100" s="10" t="str">
        <f t="shared" si="4"/>
        <v/>
      </c>
      <c r="P100" s="10" t="str">
        <f t="shared" si="5"/>
        <v/>
      </c>
      <c r="Q100" s="76" t="e">
        <f>IF(VLOOKUP($J100,医療機関データ!$A:$U,Q$7,FALSE)="","",VLOOKUP($J100,医療機関データ!$A:$U,Q$7,FALSE))</f>
        <v>#N/A</v>
      </c>
      <c r="R100" s="76" t="e">
        <f>IF(VLOOKUP($J100,医療機関データ!$A:$U,R$7,FALSE)="","",VLOOKUP($J100,医療機関データ!$A:$U,R$7,FALSE))</f>
        <v>#N/A</v>
      </c>
      <c r="S100" s="76" t="e">
        <f>IF(VLOOKUP($J100,医療機関データ!$A:$U,S$7,FALSE)="","",VLOOKUP($J100,医療機関データ!$A:$U,S$7,FALSE))</f>
        <v>#N/A</v>
      </c>
      <c r="T100" s="76" t="e">
        <f>IF(VLOOKUP($J100,医療機関データ!$A:$U,T$7,FALSE)="","",VLOOKUP($J100,医療機関データ!$A:$U,T$7,FALSE))</f>
        <v>#N/A</v>
      </c>
      <c r="U100" s="76" t="e">
        <f>IF(VLOOKUP($J100,医療機関データ!$A:$U,U$7,FALSE)="","",VLOOKUP($J100,医療機関データ!$A:$U,U$7,FALSE))</f>
        <v>#N/A</v>
      </c>
      <c r="V100" s="76" t="e">
        <f>IF(VLOOKUP($J100,医療機関データ!$A:$U,V$7,FALSE)="","",VLOOKUP($J100,医療機関データ!$A:$U,V$7,FALSE))</f>
        <v>#N/A</v>
      </c>
      <c r="W100" s="76" t="e">
        <f>IF(VLOOKUP($J100,医療機関データ!$A:$U,W$7,FALSE)="","",VLOOKUP($J100,医療機関データ!$A:$U,W$7,FALSE))</f>
        <v>#N/A</v>
      </c>
      <c r="X100" s="76" t="e">
        <f>IF(VLOOKUP($J100,医療機関データ!$A:$U,X$7,FALSE)="","",VLOOKUP($J100,医療機関データ!$A:$U,X$7,FALSE))</f>
        <v>#N/A</v>
      </c>
      <c r="Y100" s="76" t="e">
        <f>IF(VLOOKUP($J100,医療機関データ!$A:$U,Y$7,FALSE)="","",VLOOKUP($J100,医療機関データ!$A:$U,Y$7,FALSE))</f>
        <v>#N/A</v>
      </c>
      <c r="Z100" s="76" t="e">
        <f>IF(VLOOKUP($J100,医療機関データ!$A:$U,Z$7,FALSE)="","",VLOOKUP($J100,医療機関データ!$A:$U,Z$7,FALSE))</f>
        <v>#N/A</v>
      </c>
      <c r="AA100" s="76" t="e">
        <f>IF(VLOOKUP($J100,医療機関データ!$A:$U,AA$7,FALSE)="","",VLOOKUP($J100,医療機関データ!$A:$U,AA$7,FALSE))</f>
        <v>#N/A</v>
      </c>
      <c r="AB100" s="76" t="e">
        <f>IF(VLOOKUP($J100,医療機関データ!$A:$U,AB$7,FALSE)="","",VLOOKUP($J100,医療機関データ!$A:$U,AB$7,FALSE))</f>
        <v>#N/A</v>
      </c>
      <c r="AC100" s="76" t="e">
        <f>IF(VLOOKUP($J100,医療機関データ!$A:$U,AC$7,FALSE)="","",VLOOKUP($J100,医療機関データ!$A:$U,AC$7,FALSE))</f>
        <v>#N/A</v>
      </c>
      <c r="AD100" s="76" t="e">
        <f>IF(VLOOKUP($J100,医療機関データ!$A:$U,AD$7,FALSE)="","",VLOOKUP($J100,医療機関データ!$A:$U,AD$7,FALSE))</f>
        <v>#N/A</v>
      </c>
      <c r="AE100" s="76" t="e">
        <f>IF(VLOOKUP($J100,医療機関データ!$A:$U,AE$7,FALSE)="","",VLOOKUP($J100,医療機関データ!$A:$U,AE$7,FALSE))</f>
        <v>#N/A</v>
      </c>
      <c r="AF100" s="76" t="e">
        <f>IF(VLOOKUP($J100,医療機関データ!$A:$U,AF$7,FALSE)="","",VLOOKUP($J100,医療機関データ!$A:$U,AF$7,FALSE))</f>
        <v>#N/A</v>
      </c>
      <c r="AG100" s="76" t="e">
        <f>IF(VLOOKUP($J100,医療機関データ!$A:$U,AG$7,FALSE)="","",VLOOKUP($J100,医療機関データ!$A:$U,AG$7,FALSE))</f>
        <v>#N/A</v>
      </c>
    </row>
    <row r="101" spans="1:33" ht="18" customHeight="1" x14ac:dyDescent="0.15">
      <c r="A101" s="29">
        <v>94</v>
      </c>
      <c r="B101" s="33"/>
      <c r="C101" s="27"/>
      <c r="D101" s="27"/>
      <c r="E101" s="27"/>
      <c r="F101" s="27"/>
      <c r="G101" s="28"/>
      <c r="H101" s="84"/>
      <c r="I101" s="84"/>
      <c r="J101" s="81"/>
      <c r="K101" s="78"/>
      <c r="L101" s="9" t="str">
        <f>IF(C101="","",VLOOKUP(J101,医療機関データ!$A:$B,2,FALSE))</f>
        <v/>
      </c>
      <c r="M101" s="10" t="str">
        <f>IF(C101="","",IF(AND(OR(F101=1,F101="男"),OR(I101=1,I101=2)),"男性です",IF(AND(OR(F101=2,F101="女"),AND(I101&lt;&gt;1,I101&lt;&gt;2,I101&lt;&gt;3)),"無効です",IF(AND(I101=2,VLOOKUP(J101,医療機関データ!$A:$D,4,FALSE)="×"),"医師採取不可",""))))</f>
        <v/>
      </c>
      <c r="N101" s="10" t="str">
        <f t="shared" si="3"/>
        <v/>
      </c>
      <c r="O101" s="10" t="str">
        <f t="shared" si="4"/>
        <v/>
      </c>
      <c r="P101" s="10" t="str">
        <f t="shared" si="5"/>
        <v/>
      </c>
      <c r="Q101" s="76" t="e">
        <f>IF(VLOOKUP($J101,医療機関データ!$A:$U,Q$7,FALSE)="","",VLOOKUP($J101,医療機関データ!$A:$U,Q$7,FALSE))</f>
        <v>#N/A</v>
      </c>
      <c r="R101" s="76" t="e">
        <f>IF(VLOOKUP($J101,医療機関データ!$A:$U,R$7,FALSE)="","",VLOOKUP($J101,医療機関データ!$A:$U,R$7,FALSE))</f>
        <v>#N/A</v>
      </c>
      <c r="S101" s="76" t="e">
        <f>IF(VLOOKUP($J101,医療機関データ!$A:$U,S$7,FALSE)="","",VLOOKUP($J101,医療機関データ!$A:$U,S$7,FALSE))</f>
        <v>#N/A</v>
      </c>
      <c r="T101" s="76" t="e">
        <f>IF(VLOOKUP($J101,医療機関データ!$A:$U,T$7,FALSE)="","",VLOOKUP($J101,医療機関データ!$A:$U,T$7,FALSE))</f>
        <v>#N/A</v>
      </c>
      <c r="U101" s="76" t="e">
        <f>IF(VLOOKUP($J101,医療機関データ!$A:$U,U$7,FALSE)="","",VLOOKUP($J101,医療機関データ!$A:$U,U$7,FALSE))</f>
        <v>#N/A</v>
      </c>
      <c r="V101" s="76" t="e">
        <f>IF(VLOOKUP($J101,医療機関データ!$A:$U,V$7,FALSE)="","",VLOOKUP($J101,医療機関データ!$A:$U,V$7,FALSE))</f>
        <v>#N/A</v>
      </c>
      <c r="W101" s="76" t="e">
        <f>IF(VLOOKUP($J101,医療機関データ!$A:$U,W$7,FALSE)="","",VLOOKUP($J101,医療機関データ!$A:$U,W$7,FALSE))</f>
        <v>#N/A</v>
      </c>
      <c r="X101" s="76" t="e">
        <f>IF(VLOOKUP($J101,医療機関データ!$A:$U,X$7,FALSE)="","",VLOOKUP($J101,医療機関データ!$A:$U,X$7,FALSE))</f>
        <v>#N/A</v>
      </c>
      <c r="Y101" s="76" t="e">
        <f>IF(VLOOKUP($J101,医療機関データ!$A:$U,Y$7,FALSE)="","",VLOOKUP($J101,医療機関データ!$A:$U,Y$7,FALSE))</f>
        <v>#N/A</v>
      </c>
      <c r="Z101" s="76" t="e">
        <f>IF(VLOOKUP($J101,医療機関データ!$A:$U,Z$7,FALSE)="","",VLOOKUP($J101,医療機関データ!$A:$U,Z$7,FALSE))</f>
        <v>#N/A</v>
      </c>
      <c r="AA101" s="76" t="e">
        <f>IF(VLOOKUP($J101,医療機関データ!$A:$U,AA$7,FALSE)="","",VLOOKUP($J101,医療機関データ!$A:$U,AA$7,FALSE))</f>
        <v>#N/A</v>
      </c>
      <c r="AB101" s="76" t="e">
        <f>IF(VLOOKUP($J101,医療機関データ!$A:$U,AB$7,FALSE)="","",VLOOKUP($J101,医療機関データ!$A:$U,AB$7,FALSE))</f>
        <v>#N/A</v>
      </c>
      <c r="AC101" s="76" t="e">
        <f>IF(VLOOKUP($J101,医療機関データ!$A:$U,AC$7,FALSE)="","",VLOOKUP($J101,医療機関データ!$A:$U,AC$7,FALSE))</f>
        <v>#N/A</v>
      </c>
      <c r="AD101" s="76" t="e">
        <f>IF(VLOOKUP($J101,医療機関データ!$A:$U,AD$7,FALSE)="","",VLOOKUP($J101,医療機関データ!$A:$U,AD$7,FALSE))</f>
        <v>#N/A</v>
      </c>
      <c r="AE101" s="76" t="e">
        <f>IF(VLOOKUP($J101,医療機関データ!$A:$U,AE$7,FALSE)="","",VLOOKUP($J101,医療機関データ!$A:$U,AE$7,FALSE))</f>
        <v>#N/A</v>
      </c>
      <c r="AF101" s="76" t="e">
        <f>IF(VLOOKUP($J101,医療機関データ!$A:$U,AF$7,FALSE)="","",VLOOKUP($J101,医療機関データ!$A:$U,AF$7,FALSE))</f>
        <v>#N/A</v>
      </c>
      <c r="AG101" s="76" t="e">
        <f>IF(VLOOKUP($J101,医療機関データ!$A:$U,AG$7,FALSE)="","",VLOOKUP($J101,医療機関データ!$A:$U,AG$7,FALSE))</f>
        <v>#N/A</v>
      </c>
    </row>
    <row r="102" spans="1:33" ht="18" customHeight="1" x14ac:dyDescent="0.15">
      <c r="A102" s="29">
        <v>95</v>
      </c>
      <c r="B102" s="33"/>
      <c r="C102" s="27"/>
      <c r="D102" s="27"/>
      <c r="E102" s="27"/>
      <c r="F102" s="27"/>
      <c r="G102" s="28"/>
      <c r="H102" s="84"/>
      <c r="I102" s="84"/>
      <c r="J102" s="81"/>
      <c r="K102" s="78"/>
      <c r="L102" s="9" t="str">
        <f>IF(C102="","",VLOOKUP(J102,医療機関データ!$A:$B,2,FALSE))</f>
        <v/>
      </c>
      <c r="M102" s="10" t="str">
        <f>IF(C102="","",IF(AND(OR(F102=1,F102="男"),OR(I102=1,I102=2)),"男性です",IF(AND(OR(F102=2,F102="女"),AND(I102&lt;&gt;1,I102&lt;&gt;2,I102&lt;&gt;3)),"無効です",IF(AND(I102=2,VLOOKUP(J102,医療機関データ!$A:$D,4,FALSE)="×"),"医師採取不可",""))))</f>
        <v/>
      </c>
      <c r="N102" s="10" t="str">
        <f t="shared" si="3"/>
        <v/>
      </c>
      <c r="O102" s="10" t="str">
        <f t="shared" si="4"/>
        <v/>
      </c>
      <c r="P102" s="10" t="str">
        <f t="shared" si="5"/>
        <v/>
      </c>
      <c r="Q102" s="76" t="e">
        <f>IF(VLOOKUP($J102,医療機関データ!$A:$U,Q$7,FALSE)="","",VLOOKUP($J102,医療機関データ!$A:$U,Q$7,FALSE))</f>
        <v>#N/A</v>
      </c>
      <c r="R102" s="76" t="e">
        <f>IF(VLOOKUP($J102,医療機関データ!$A:$U,R$7,FALSE)="","",VLOOKUP($J102,医療機関データ!$A:$U,R$7,FALSE))</f>
        <v>#N/A</v>
      </c>
      <c r="S102" s="76" t="e">
        <f>IF(VLOOKUP($J102,医療機関データ!$A:$U,S$7,FALSE)="","",VLOOKUP($J102,医療機関データ!$A:$U,S$7,FALSE))</f>
        <v>#N/A</v>
      </c>
      <c r="T102" s="76" t="e">
        <f>IF(VLOOKUP($J102,医療機関データ!$A:$U,T$7,FALSE)="","",VLOOKUP($J102,医療機関データ!$A:$U,T$7,FALSE))</f>
        <v>#N/A</v>
      </c>
      <c r="U102" s="76" t="e">
        <f>IF(VLOOKUP($J102,医療機関データ!$A:$U,U$7,FALSE)="","",VLOOKUP($J102,医療機関データ!$A:$U,U$7,FALSE))</f>
        <v>#N/A</v>
      </c>
      <c r="V102" s="76" t="e">
        <f>IF(VLOOKUP($J102,医療機関データ!$A:$U,V$7,FALSE)="","",VLOOKUP($J102,医療機関データ!$A:$U,V$7,FALSE))</f>
        <v>#N/A</v>
      </c>
      <c r="W102" s="76" t="e">
        <f>IF(VLOOKUP($J102,医療機関データ!$A:$U,W$7,FALSE)="","",VLOOKUP($J102,医療機関データ!$A:$U,W$7,FALSE))</f>
        <v>#N/A</v>
      </c>
      <c r="X102" s="76" t="e">
        <f>IF(VLOOKUP($J102,医療機関データ!$A:$U,X$7,FALSE)="","",VLOOKUP($J102,医療機関データ!$A:$U,X$7,FALSE))</f>
        <v>#N/A</v>
      </c>
      <c r="Y102" s="76" t="e">
        <f>IF(VLOOKUP($J102,医療機関データ!$A:$U,Y$7,FALSE)="","",VLOOKUP($J102,医療機関データ!$A:$U,Y$7,FALSE))</f>
        <v>#N/A</v>
      </c>
      <c r="Z102" s="76" t="e">
        <f>IF(VLOOKUP($J102,医療機関データ!$A:$U,Z$7,FALSE)="","",VLOOKUP($J102,医療機関データ!$A:$U,Z$7,FALSE))</f>
        <v>#N/A</v>
      </c>
      <c r="AA102" s="76" t="e">
        <f>IF(VLOOKUP($J102,医療機関データ!$A:$U,AA$7,FALSE)="","",VLOOKUP($J102,医療機関データ!$A:$U,AA$7,FALSE))</f>
        <v>#N/A</v>
      </c>
      <c r="AB102" s="76" t="e">
        <f>IF(VLOOKUP($J102,医療機関データ!$A:$U,AB$7,FALSE)="","",VLOOKUP($J102,医療機関データ!$A:$U,AB$7,FALSE))</f>
        <v>#N/A</v>
      </c>
      <c r="AC102" s="76" t="e">
        <f>IF(VLOOKUP($J102,医療機関データ!$A:$U,AC$7,FALSE)="","",VLOOKUP($J102,医療機関データ!$A:$U,AC$7,FALSE))</f>
        <v>#N/A</v>
      </c>
      <c r="AD102" s="76" t="e">
        <f>IF(VLOOKUP($J102,医療機関データ!$A:$U,AD$7,FALSE)="","",VLOOKUP($J102,医療機関データ!$A:$U,AD$7,FALSE))</f>
        <v>#N/A</v>
      </c>
      <c r="AE102" s="76" t="e">
        <f>IF(VLOOKUP($J102,医療機関データ!$A:$U,AE$7,FALSE)="","",VLOOKUP($J102,医療機関データ!$A:$U,AE$7,FALSE))</f>
        <v>#N/A</v>
      </c>
      <c r="AF102" s="76" t="e">
        <f>IF(VLOOKUP($J102,医療機関データ!$A:$U,AF$7,FALSE)="","",VLOOKUP($J102,医療機関データ!$A:$U,AF$7,FALSE))</f>
        <v>#N/A</v>
      </c>
      <c r="AG102" s="76" t="e">
        <f>IF(VLOOKUP($J102,医療機関データ!$A:$U,AG$7,FALSE)="","",VLOOKUP($J102,医療機関データ!$A:$U,AG$7,FALSE))</f>
        <v>#N/A</v>
      </c>
    </row>
    <row r="103" spans="1:33" ht="18" customHeight="1" x14ac:dyDescent="0.15">
      <c r="A103" s="29">
        <v>96</v>
      </c>
      <c r="B103" s="33"/>
      <c r="C103" s="27"/>
      <c r="D103" s="67"/>
      <c r="E103" s="27"/>
      <c r="F103" s="27"/>
      <c r="G103" s="28"/>
      <c r="H103" s="84"/>
      <c r="I103" s="84"/>
      <c r="J103" s="81"/>
      <c r="K103" s="78"/>
      <c r="L103" s="9" t="str">
        <f>IF(C103="","",VLOOKUP(J103,医療機関データ!$A:$B,2,FALSE))</f>
        <v/>
      </c>
      <c r="M103" s="10" t="str">
        <f>IF(C103="","",IF(AND(OR(F103=1,F103="男"),OR(I103=1,I103=2)),"男性です",IF(AND(OR(F103=2,F103="女"),AND(I103&lt;&gt;1,I103&lt;&gt;2,I103&lt;&gt;3)),"無効です",IF(AND(I103=2,VLOOKUP(J103,医療機関データ!$A:$D,4,FALSE)="×"),"医師採取不可",""))))</f>
        <v/>
      </c>
      <c r="N103" s="10" t="str">
        <f t="shared" si="3"/>
        <v/>
      </c>
      <c r="O103" s="10" t="str">
        <f t="shared" si="4"/>
        <v/>
      </c>
      <c r="P103" s="10" t="str">
        <f t="shared" si="5"/>
        <v/>
      </c>
      <c r="Q103" s="76" t="e">
        <f>IF(VLOOKUP($J103,医療機関データ!$A:$U,Q$7,FALSE)="","",VLOOKUP($J103,医療機関データ!$A:$U,Q$7,FALSE))</f>
        <v>#N/A</v>
      </c>
      <c r="R103" s="76" t="e">
        <f>IF(VLOOKUP($J103,医療機関データ!$A:$U,R$7,FALSE)="","",VLOOKUP($J103,医療機関データ!$A:$U,R$7,FALSE))</f>
        <v>#N/A</v>
      </c>
      <c r="S103" s="76" t="e">
        <f>IF(VLOOKUP($J103,医療機関データ!$A:$U,S$7,FALSE)="","",VLOOKUP($J103,医療機関データ!$A:$U,S$7,FALSE))</f>
        <v>#N/A</v>
      </c>
      <c r="T103" s="76" t="e">
        <f>IF(VLOOKUP($J103,医療機関データ!$A:$U,T$7,FALSE)="","",VLOOKUP($J103,医療機関データ!$A:$U,T$7,FALSE))</f>
        <v>#N/A</v>
      </c>
      <c r="U103" s="76" t="e">
        <f>IF(VLOOKUP($J103,医療機関データ!$A:$U,U$7,FALSE)="","",VLOOKUP($J103,医療機関データ!$A:$U,U$7,FALSE))</f>
        <v>#N/A</v>
      </c>
      <c r="V103" s="76" t="e">
        <f>IF(VLOOKUP($J103,医療機関データ!$A:$U,V$7,FALSE)="","",VLOOKUP($J103,医療機関データ!$A:$U,V$7,FALSE))</f>
        <v>#N/A</v>
      </c>
      <c r="W103" s="76" t="e">
        <f>IF(VLOOKUP($J103,医療機関データ!$A:$U,W$7,FALSE)="","",VLOOKUP($J103,医療機関データ!$A:$U,W$7,FALSE))</f>
        <v>#N/A</v>
      </c>
      <c r="X103" s="76" t="e">
        <f>IF(VLOOKUP($J103,医療機関データ!$A:$U,X$7,FALSE)="","",VLOOKUP($J103,医療機関データ!$A:$U,X$7,FALSE))</f>
        <v>#N/A</v>
      </c>
      <c r="Y103" s="76" t="e">
        <f>IF(VLOOKUP($J103,医療機関データ!$A:$U,Y$7,FALSE)="","",VLOOKUP($J103,医療機関データ!$A:$U,Y$7,FALSE))</f>
        <v>#N/A</v>
      </c>
      <c r="Z103" s="76" t="e">
        <f>IF(VLOOKUP($J103,医療機関データ!$A:$U,Z$7,FALSE)="","",VLOOKUP($J103,医療機関データ!$A:$U,Z$7,FALSE))</f>
        <v>#N/A</v>
      </c>
      <c r="AA103" s="76" t="e">
        <f>IF(VLOOKUP($J103,医療機関データ!$A:$U,AA$7,FALSE)="","",VLOOKUP($J103,医療機関データ!$A:$U,AA$7,FALSE))</f>
        <v>#N/A</v>
      </c>
      <c r="AB103" s="76" t="e">
        <f>IF(VLOOKUP($J103,医療機関データ!$A:$U,AB$7,FALSE)="","",VLOOKUP($J103,医療機関データ!$A:$U,AB$7,FALSE))</f>
        <v>#N/A</v>
      </c>
      <c r="AC103" s="76" t="e">
        <f>IF(VLOOKUP($J103,医療機関データ!$A:$U,AC$7,FALSE)="","",VLOOKUP($J103,医療機関データ!$A:$U,AC$7,FALSE))</f>
        <v>#N/A</v>
      </c>
      <c r="AD103" s="76" t="e">
        <f>IF(VLOOKUP($J103,医療機関データ!$A:$U,AD$7,FALSE)="","",VLOOKUP($J103,医療機関データ!$A:$U,AD$7,FALSE))</f>
        <v>#N/A</v>
      </c>
      <c r="AE103" s="76" t="e">
        <f>IF(VLOOKUP($J103,医療機関データ!$A:$U,AE$7,FALSE)="","",VLOOKUP($J103,医療機関データ!$A:$U,AE$7,FALSE))</f>
        <v>#N/A</v>
      </c>
      <c r="AF103" s="76" t="e">
        <f>IF(VLOOKUP($J103,医療機関データ!$A:$U,AF$7,FALSE)="","",VLOOKUP($J103,医療機関データ!$A:$U,AF$7,FALSE))</f>
        <v>#N/A</v>
      </c>
      <c r="AG103" s="76" t="e">
        <f>IF(VLOOKUP($J103,医療機関データ!$A:$U,AG$7,FALSE)="","",VLOOKUP($J103,医療機関データ!$A:$U,AG$7,FALSE))</f>
        <v>#N/A</v>
      </c>
    </row>
    <row r="104" spans="1:33" ht="18" customHeight="1" x14ac:dyDescent="0.15">
      <c r="A104" s="29">
        <v>97</v>
      </c>
      <c r="B104" s="33"/>
      <c r="C104" s="27"/>
      <c r="D104" s="27"/>
      <c r="E104" s="27"/>
      <c r="F104" s="27"/>
      <c r="G104" s="28"/>
      <c r="H104" s="84"/>
      <c r="I104" s="84"/>
      <c r="J104" s="81"/>
      <c r="K104" s="78"/>
      <c r="L104" s="9" t="str">
        <f>IF(C104="","",VLOOKUP(J104,医療機関データ!$A:$B,2,FALSE))</f>
        <v/>
      </c>
      <c r="M104" s="10" t="str">
        <f>IF(C104="","",IF(AND(OR(F104=1,F104="男"),OR(I104=1,I104=2)),"男性です",IF(AND(OR(F104=2,F104="女"),AND(I104&lt;&gt;1,I104&lt;&gt;2,I104&lt;&gt;3)),"無効です",IF(AND(I104=2,VLOOKUP(J104,医療機関データ!$A:$D,4,FALSE)="×"),"医師採取不可",""))))</f>
        <v/>
      </c>
      <c r="N104" s="10" t="str">
        <f t="shared" si="3"/>
        <v/>
      </c>
      <c r="O104" s="10" t="str">
        <f t="shared" si="4"/>
        <v/>
      </c>
      <c r="P104" s="10" t="str">
        <f t="shared" si="5"/>
        <v/>
      </c>
      <c r="Q104" s="76" t="e">
        <f>IF(VLOOKUP($J104,医療機関データ!$A:$U,Q$7,FALSE)="","",VLOOKUP($J104,医療機関データ!$A:$U,Q$7,FALSE))</f>
        <v>#N/A</v>
      </c>
      <c r="R104" s="76" t="e">
        <f>IF(VLOOKUP($J104,医療機関データ!$A:$U,R$7,FALSE)="","",VLOOKUP($J104,医療機関データ!$A:$U,R$7,FALSE))</f>
        <v>#N/A</v>
      </c>
      <c r="S104" s="76" t="e">
        <f>IF(VLOOKUP($J104,医療機関データ!$A:$U,S$7,FALSE)="","",VLOOKUP($J104,医療機関データ!$A:$U,S$7,FALSE))</f>
        <v>#N/A</v>
      </c>
      <c r="T104" s="76" t="e">
        <f>IF(VLOOKUP($J104,医療機関データ!$A:$U,T$7,FALSE)="","",VLOOKUP($J104,医療機関データ!$A:$U,T$7,FALSE))</f>
        <v>#N/A</v>
      </c>
      <c r="U104" s="76" t="e">
        <f>IF(VLOOKUP($J104,医療機関データ!$A:$U,U$7,FALSE)="","",VLOOKUP($J104,医療機関データ!$A:$U,U$7,FALSE))</f>
        <v>#N/A</v>
      </c>
      <c r="V104" s="76" t="e">
        <f>IF(VLOOKUP($J104,医療機関データ!$A:$U,V$7,FALSE)="","",VLOOKUP($J104,医療機関データ!$A:$U,V$7,FALSE))</f>
        <v>#N/A</v>
      </c>
      <c r="W104" s="76" t="e">
        <f>IF(VLOOKUP($J104,医療機関データ!$A:$U,W$7,FALSE)="","",VLOOKUP($J104,医療機関データ!$A:$U,W$7,FALSE))</f>
        <v>#N/A</v>
      </c>
      <c r="X104" s="76" t="e">
        <f>IF(VLOOKUP($J104,医療機関データ!$A:$U,X$7,FALSE)="","",VLOOKUP($J104,医療機関データ!$A:$U,X$7,FALSE))</f>
        <v>#N/A</v>
      </c>
      <c r="Y104" s="76" t="e">
        <f>IF(VLOOKUP($J104,医療機関データ!$A:$U,Y$7,FALSE)="","",VLOOKUP($J104,医療機関データ!$A:$U,Y$7,FALSE))</f>
        <v>#N/A</v>
      </c>
      <c r="Z104" s="76" t="e">
        <f>IF(VLOOKUP($J104,医療機関データ!$A:$U,Z$7,FALSE)="","",VLOOKUP($J104,医療機関データ!$A:$U,Z$7,FALSE))</f>
        <v>#N/A</v>
      </c>
      <c r="AA104" s="76" t="e">
        <f>IF(VLOOKUP($J104,医療機関データ!$A:$U,AA$7,FALSE)="","",VLOOKUP($J104,医療機関データ!$A:$U,AA$7,FALSE))</f>
        <v>#N/A</v>
      </c>
      <c r="AB104" s="76" t="e">
        <f>IF(VLOOKUP($J104,医療機関データ!$A:$U,AB$7,FALSE)="","",VLOOKUP($J104,医療機関データ!$A:$U,AB$7,FALSE))</f>
        <v>#N/A</v>
      </c>
      <c r="AC104" s="76" t="e">
        <f>IF(VLOOKUP($J104,医療機関データ!$A:$U,AC$7,FALSE)="","",VLOOKUP($J104,医療機関データ!$A:$U,AC$7,FALSE))</f>
        <v>#N/A</v>
      </c>
      <c r="AD104" s="76" t="e">
        <f>IF(VLOOKUP($J104,医療機関データ!$A:$U,AD$7,FALSE)="","",VLOOKUP($J104,医療機関データ!$A:$U,AD$7,FALSE))</f>
        <v>#N/A</v>
      </c>
      <c r="AE104" s="76" t="e">
        <f>IF(VLOOKUP($J104,医療機関データ!$A:$U,AE$7,FALSE)="","",VLOOKUP($J104,医療機関データ!$A:$U,AE$7,FALSE))</f>
        <v>#N/A</v>
      </c>
      <c r="AF104" s="76" t="e">
        <f>IF(VLOOKUP($J104,医療機関データ!$A:$U,AF$7,FALSE)="","",VLOOKUP($J104,医療機関データ!$A:$U,AF$7,FALSE))</f>
        <v>#N/A</v>
      </c>
      <c r="AG104" s="76" t="e">
        <f>IF(VLOOKUP($J104,医療機関データ!$A:$U,AG$7,FALSE)="","",VLOOKUP($J104,医療機関データ!$A:$U,AG$7,FALSE))</f>
        <v>#N/A</v>
      </c>
    </row>
    <row r="105" spans="1:33" ht="18" customHeight="1" x14ac:dyDescent="0.15">
      <c r="A105" s="29">
        <v>98</v>
      </c>
      <c r="B105" s="33"/>
      <c r="C105" s="27"/>
      <c r="D105" s="27"/>
      <c r="E105" s="27"/>
      <c r="F105" s="27"/>
      <c r="G105" s="28"/>
      <c r="H105" s="84"/>
      <c r="I105" s="84"/>
      <c r="J105" s="81"/>
      <c r="K105" s="78"/>
      <c r="L105" s="9" t="str">
        <f>IF(C105="","",VLOOKUP(J105,医療機関データ!$A:$B,2,FALSE))</f>
        <v/>
      </c>
      <c r="M105" s="10" t="str">
        <f>IF(C105="","",IF(AND(OR(F105=1,F105="男"),OR(I105=1,I105=2)),"男性です",IF(AND(OR(F105=2,F105="女"),AND(I105&lt;&gt;1,I105&lt;&gt;2,I105&lt;&gt;3)),"無効です",IF(AND(I105=2,VLOOKUP(J105,医療機関データ!$A:$D,4,FALSE)="×"),"医師採取不可",""))))</f>
        <v/>
      </c>
      <c r="N105" s="10" t="str">
        <f t="shared" si="3"/>
        <v/>
      </c>
      <c r="O105" s="10" t="str">
        <f t="shared" si="4"/>
        <v/>
      </c>
      <c r="P105" s="10" t="str">
        <f t="shared" si="5"/>
        <v/>
      </c>
      <c r="Q105" s="76" t="e">
        <f>IF(VLOOKUP($J105,医療機関データ!$A:$U,Q$7,FALSE)="","",VLOOKUP($J105,医療機関データ!$A:$U,Q$7,FALSE))</f>
        <v>#N/A</v>
      </c>
      <c r="R105" s="76" t="e">
        <f>IF(VLOOKUP($J105,医療機関データ!$A:$U,R$7,FALSE)="","",VLOOKUP($J105,医療機関データ!$A:$U,R$7,FALSE))</f>
        <v>#N/A</v>
      </c>
      <c r="S105" s="76" t="e">
        <f>IF(VLOOKUP($J105,医療機関データ!$A:$U,S$7,FALSE)="","",VLOOKUP($J105,医療機関データ!$A:$U,S$7,FALSE))</f>
        <v>#N/A</v>
      </c>
      <c r="T105" s="76" t="e">
        <f>IF(VLOOKUP($J105,医療機関データ!$A:$U,T$7,FALSE)="","",VLOOKUP($J105,医療機関データ!$A:$U,T$7,FALSE))</f>
        <v>#N/A</v>
      </c>
      <c r="U105" s="76" t="e">
        <f>IF(VLOOKUP($J105,医療機関データ!$A:$U,U$7,FALSE)="","",VLOOKUP($J105,医療機関データ!$A:$U,U$7,FALSE))</f>
        <v>#N/A</v>
      </c>
      <c r="V105" s="76" t="e">
        <f>IF(VLOOKUP($J105,医療機関データ!$A:$U,V$7,FALSE)="","",VLOOKUP($J105,医療機関データ!$A:$U,V$7,FALSE))</f>
        <v>#N/A</v>
      </c>
      <c r="W105" s="76" t="e">
        <f>IF(VLOOKUP($J105,医療機関データ!$A:$U,W$7,FALSE)="","",VLOOKUP($J105,医療機関データ!$A:$U,W$7,FALSE))</f>
        <v>#N/A</v>
      </c>
      <c r="X105" s="76" t="e">
        <f>IF(VLOOKUP($J105,医療機関データ!$A:$U,X$7,FALSE)="","",VLOOKUP($J105,医療機関データ!$A:$U,X$7,FALSE))</f>
        <v>#N/A</v>
      </c>
      <c r="Y105" s="76" t="e">
        <f>IF(VLOOKUP($J105,医療機関データ!$A:$U,Y$7,FALSE)="","",VLOOKUP($J105,医療機関データ!$A:$U,Y$7,FALSE))</f>
        <v>#N/A</v>
      </c>
      <c r="Z105" s="76" t="e">
        <f>IF(VLOOKUP($J105,医療機関データ!$A:$U,Z$7,FALSE)="","",VLOOKUP($J105,医療機関データ!$A:$U,Z$7,FALSE))</f>
        <v>#N/A</v>
      </c>
      <c r="AA105" s="76" t="e">
        <f>IF(VLOOKUP($J105,医療機関データ!$A:$U,AA$7,FALSE)="","",VLOOKUP($J105,医療機関データ!$A:$U,AA$7,FALSE))</f>
        <v>#N/A</v>
      </c>
      <c r="AB105" s="76" t="e">
        <f>IF(VLOOKUP($J105,医療機関データ!$A:$U,AB$7,FALSE)="","",VLOOKUP($J105,医療機関データ!$A:$U,AB$7,FALSE))</f>
        <v>#N/A</v>
      </c>
      <c r="AC105" s="76" t="e">
        <f>IF(VLOOKUP($J105,医療機関データ!$A:$U,AC$7,FALSE)="","",VLOOKUP($J105,医療機関データ!$A:$U,AC$7,FALSE))</f>
        <v>#N/A</v>
      </c>
      <c r="AD105" s="76" t="e">
        <f>IF(VLOOKUP($J105,医療機関データ!$A:$U,AD$7,FALSE)="","",VLOOKUP($J105,医療機関データ!$A:$U,AD$7,FALSE))</f>
        <v>#N/A</v>
      </c>
      <c r="AE105" s="76" t="e">
        <f>IF(VLOOKUP($J105,医療機関データ!$A:$U,AE$7,FALSE)="","",VLOOKUP($J105,医療機関データ!$A:$U,AE$7,FALSE))</f>
        <v>#N/A</v>
      </c>
      <c r="AF105" s="76" t="e">
        <f>IF(VLOOKUP($J105,医療機関データ!$A:$U,AF$7,FALSE)="","",VLOOKUP($J105,医療機関データ!$A:$U,AF$7,FALSE))</f>
        <v>#N/A</v>
      </c>
      <c r="AG105" s="76" t="e">
        <f>IF(VLOOKUP($J105,医療機関データ!$A:$U,AG$7,FALSE)="","",VLOOKUP($J105,医療機関データ!$A:$U,AG$7,FALSE))</f>
        <v>#N/A</v>
      </c>
    </row>
    <row r="106" spans="1:33" ht="18" customHeight="1" x14ac:dyDescent="0.15">
      <c r="A106" s="29">
        <v>99</v>
      </c>
      <c r="B106" s="33"/>
      <c r="C106" s="27"/>
      <c r="D106" s="67"/>
      <c r="E106" s="27"/>
      <c r="F106" s="27"/>
      <c r="G106" s="28"/>
      <c r="H106" s="84"/>
      <c r="I106" s="84"/>
      <c r="J106" s="81"/>
      <c r="K106" s="78"/>
      <c r="L106" s="9" t="str">
        <f>IF(C106="","",VLOOKUP(J106,医療機関データ!$A:$B,2,FALSE))</f>
        <v/>
      </c>
      <c r="M106" s="10" t="str">
        <f>IF(C106="","",IF(AND(OR(F106=1,F106="男"),OR(I106=1,I106=2)),"男性です",IF(AND(OR(F106=2,F106="女"),AND(I106&lt;&gt;1,I106&lt;&gt;2,I106&lt;&gt;3)),"無効です",IF(AND(I106=2,VLOOKUP(J106,医療機関データ!$A:$D,4,FALSE)="×"),"医師採取不可",""))))</f>
        <v/>
      </c>
      <c r="N106" s="10" t="str">
        <f t="shared" si="3"/>
        <v/>
      </c>
      <c r="O106" s="10" t="str">
        <f t="shared" si="4"/>
        <v/>
      </c>
      <c r="P106" s="10" t="str">
        <f t="shared" si="5"/>
        <v/>
      </c>
      <c r="Q106" s="76" t="e">
        <f>IF(VLOOKUP($J106,医療機関データ!$A:$U,Q$7,FALSE)="","",VLOOKUP($J106,医療機関データ!$A:$U,Q$7,FALSE))</f>
        <v>#N/A</v>
      </c>
      <c r="R106" s="76" t="e">
        <f>IF(VLOOKUP($J106,医療機関データ!$A:$U,R$7,FALSE)="","",VLOOKUP($J106,医療機関データ!$A:$U,R$7,FALSE))</f>
        <v>#N/A</v>
      </c>
      <c r="S106" s="76" t="e">
        <f>IF(VLOOKUP($J106,医療機関データ!$A:$U,S$7,FALSE)="","",VLOOKUP($J106,医療機関データ!$A:$U,S$7,FALSE))</f>
        <v>#N/A</v>
      </c>
      <c r="T106" s="76" t="e">
        <f>IF(VLOOKUP($J106,医療機関データ!$A:$U,T$7,FALSE)="","",VLOOKUP($J106,医療機関データ!$A:$U,T$7,FALSE))</f>
        <v>#N/A</v>
      </c>
      <c r="U106" s="76" t="e">
        <f>IF(VLOOKUP($J106,医療機関データ!$A:$U,U$7,FALSE)="","",VLOOKUP($J106,医療機関データ!$A:$U,U$7,FALSE))</f>
        <v>#N/A</v>
      </c>
      <c r="V106" s="76" t="e">
        <f>IF(VLOOKUP($J106,医療機関データ!$A:$U,V$7,FALSE)="","",VLOOKUP($J106,医療機関データ!$A:$U,V$7,FALSE))</f>
        <v>#N/A</v>
      </c>
      <c r="W106" s="76" t="e">
        <f>IF(VLOOKUP($J106,医療機関データ!$A:$U,W$7,FALSE)="","",VLOOKUP($J106,医療機関データ!$A:$U,W$7,FALSE))</f>
        <v>#N/A</v>
      </c>
      <c r="X106" s="76" t="e">
        <f>IF(VLOOKUP($J106,医療機関データ!$A:$U,X$7,FALSE)="","",VLOOKUP($J106,医療機関データ!$A:$U,X$7,FALSE))</f>
        <v>#N/A</v>
      </c>
      <c r="Y106" s="76" t="e">
        <f>IF(VLOOKUP($J106,医療機関データ!$A:$U,Y$7,FALSE)="","",VLOOKUP($J106,医療機関データ!$A:$U,Y$7,FALSE))</f>
        <v>#N/A</v>
      </c>
      <c r="Z106" s="76" t="e">
        <f>IF(VLOOKUP($J106,医療機関データ!$A:$U,Z$7,FALSE)="","",VLOOKUP($J106,医療機関データ!$A:$U,Z$7,FALSE))</f>
        <v>#N/A</v>
      </c>
      <c r="AA106" s="76" t="e">
        <f>IF(VLOOKUP($J106,医療機関データ!$A:$U,AA$7,FALSE)="","",VLOOKUP($J106,医療機関データ!$A:$U,AA$7,FALSE))</f>
        <v>#N/A</v>
      </c>
      <c r="AB106" s="76" t="e">
        <f>IF(VLOOKUP($J106,医療機関データ!$A:$U,AB$7,FALSE)="","",VLOOKUP($J106,医療機関データ!$A:$U,AB$7,FALSE))</f>
        <v>#N/A</v>
      </c>
      <c r="AC106" s="76" t="e">
        <f>IF(VLOOKUP($J106,医療機関データ!$A:$U,AC$7,FALSE)="","",VLOOKUP($J106,医療機関データ!$A:$U,AC$7,FALSE))</f>
        <v>#N/A</v>
      </c>
      <c r="AD106" s="76" t="e">
        <f>IF(VLOOKUP($J106,医療機関データ!$A:$U,AD$7,FALSE)="","",VLOOKUP($J106,医療機関データ!$A:$U,AD$7,FALSE))</f>
        <v>#N/A</v>
      </c>
      <c r="AE106" s="76" t="e">
        <f>IF(VLOOKUP($J106,医療機関データ!$A:$U,AE$7,FALSE)="","",VLOOKUP($J106,医療機関データ!$A:$U,AE$7,FALSE))</f>
        <v>#N/A</v>
      </c>
      <c r="AF106" s="76" t="e">
        <f>IF(VLOOKUP($J106,医療機関データ!$A:$U,AF$7,FALSE)="","",VLOOKUP($J106,医療機関データ!$A:$U,AF$7,FALSE))</f>
        <v>#N/A</v>
      </c>
      <c r="AG106" s="76" t="e">
        <f>IF(VLOOKUP($J106,医療機関データ!$A:$U,AG$7,FALSE)="","",VLOOKUP($J106,医療機関データ!$A:$U,AG$7,FALSE))</f>
        <v>#N/A</v>
      </c>
    </row>
    <row r="107" spans="1:33" ht="18" customHeight="1" thickBot="1" x14ac:dyDescent="0.2">
      <c r="A107" s="29">
        <v>100</v>
      </c>
      <c r="B107" s="34"/>
      <c r="C107" s="35"/>
      <c r="D107" s="35"/>
      <c r="E107" s="35"/>
      <c r="F107" s="35"/>
      <c r="G107" s="36"/>
      <c r="H107" s="85"/>
      <c r="I107" s="85"/>
      <c r="J107" s="82"/>
      <c r="K107" s="79"/>
      <c r="L107" s="9" t="str">
        <f>IF(C107="","",VLOOKUP(J107,医療機関データ!$A:$B,2,FALSE))</f>
        <v/>
      </c>
      <c r="M107" s="10" t="str">
        <f>IF(C107="","",IF(AND(OR(F107=1,F107="男"),OR(I107=1,I107=2)),"男性です",IF(AND(OR(F107=2,F107="女"),AND(I107&lt;&gt;1,I107&lt;&gt;2,I107&lt;&gt;3)),"無効です",IF(AND(I107=2,VLOOKUP(J107,医療機関データ!$A:$D,4,FALSE)="×"),"医師採取不可",""))))</f>
        <v/>
      </c>
      <c r="N107" s="10" t="str">
        <f t="shared" si="3"/>
        <v/>
      </c>
      <c r="O107" s="10" t="str">
        <f t="shared" si="4"/>
        <v/>
      </c>
      <c r="P107" s="10" t="str">
        <f t="shared" si="5"/>
        <v/>
      </c>
      <c r="Q107" s="76" t="e">
        <f>IF(VLOOKUP($J107,医療機関データ!$A:$U,Q$7,FALSE)="","",VLOOKUP($J107,医療機関データ!$A:$U,Q$7,FALSE))</f>
        <v>#N/A</v>
      </c>
      <c r="R107" s="76" t="e">
        <f>IF(VLOOKUP($J107,医療機関データ!$A:$U,R$7,FALSE)="","",VLOOKUP($J107,医療機関データ!$A:$U,R$7,FALSE))</f>
        <v>#N/A</v>
      </c>
      <c r="S107" s="76" t="e">
        <f>IF(VLOOKUP($J107,医療機関データ!$A:$U,S$7,FALSE)="","",VLOOKUP($J107,医療機関データ!$A:$U,S$7,FALSE))</f>
        <v>#N/A</v>
      </c>
      <c r="T107" s="76" t="e">
        <f>IF(VLOOKUP($J107,医療機関データ!$A:$U,T$7,FALSE)="","",VLOOKUP($J107,医療機関データ!$A:$U,T$7,FALSE))</f>
        <v>#N/A</v>
      </c>
      <c r="U107" s="76" t="e">
        <f>IF(VLOOKUP($J107,医療機関データ!$A:$U,U$7,FALSE)="","",VLOOKUP($J107,医療機関データ!$A:$U,U$7,FALSE))</f>
        <v>#N/A</v>
      </c>
      <c r="V107" s="76" t="e">
        <f>IF(VLOOKUP($J107,医療機関データ!$A:$U,V$7,FALSE)="","",VLOOKUP($J107,医療機関データ!$A:$U,V$7,FALSE))</f>
        <v>#N/A</v>
      </c>
      <c r="W107" s="76" t="e">
        <f>IF(VLOOKUP($J107,医療機関データ!$A:$U,W$7,FALSE)="","",VLOOKUP($J107,医療機関データ!$A:$U,W$7,FALSE))</f>
        <v>#N/A</v>
      </c>
      <c r="X107" s="76" t="e">
        <f>IF(VLOOKUP($J107,医療機関データ!$A:$U,X$7,FALSE)="","",VLOOKUP($J107,医療機関データ!$A:$U,X$7,FALSE))</f>
        <v>#N/A</v>
      </c>
      <c r="Y107" s="76" t="e">
        <f>IF(VLOOKUP($J107,医療機関データ!$A:$U,Y$7,FALSE)="","",VLOOKUP($J107,医療機関データ!$A:$U,Y$7,FALSE))</f>
        <v>#N/A</v>
      </c>
      <c r="Z107" s="76" t="e">
        <f>IF(VLOOKUP($J107,医療機関データ!$A:$U,Z$7,FALSE)="","",VLOOKUP($J107,医療機関データ!$A:$U,Z$7,FALSE))</f>
        <v>#N/A</v>
      </c>
      <c r="AA107" s="76" t="e">
        <f>IF(VLOOKUP($J107,医療機関データ!$A:$U,AA$7,FALSE)="","",VLOOKUP($J107,医療機関データ!$A:$U,AA$7,FALSE))</f>
        <v>#N/A</v>
      </c>
      <c r="AB107" s="76" t="e">
        <f>IF(VLOOKUP($J107,医療機関データ!$A:$U,AB$7,FALSE)="","",VLOOKUP($J107,医療機関データ!$A:$U,AB$7,FALSE))</f>
        <v>#N/A</v>
      </c>
      <c r="AC107" s="76" t="e">
        <f>IF(VLOOKUP($J107,医療機関データ!$A:$U,AC$7,FALSE)="","",VLOOKUP($J107,医療機関データ!$A:$U,AC$7,FALSE))</f>
        <v>#N/A</v>
      </c>
      <c r="AD107" s="76" t="e">
        <f>IF(VLOOKUP($J107,医療機関データ!$A:$U,AD$7,FALSE)="","",VLOOKUP($J107,医療機関データ!$A:$U,AD$7,FALSE))</f>
        <v>#N/A</v>
      </c>
      <c r="AE107" s="76" t="e">
        <f>IF(VLOOKUP($J107,医療機関データ!$A:$U,AE$7,FALSE)="","",VLOOKUP($J107,医療機関データ!$A:$U,AE$7,FALSE))</f>
        <v>#N/A</v>
      </c>
      <c r="AF107" s="76" t="e">
        <f>IF(VLOOKUP($J107,医療機関データ!$A:$U,AF$7,FALSE)="","",VLOOKUP($J107,医療機関データ!$A:$U,AF$7,FALSE))</f>
        <v>#N/A</v>
      </c>
      <c r="AG107" s="76" t="e">
        <f>IF(VLOOKUP($J107,医療機関データ!$A:$U,AG$7,FALSE)="","",VLOOKUP($J107,医療機関データ!$A:$U,AG$7,FALSE))</f>
        <v>#N/A</v>
      </c>
    </row>
    <row r="108" spans="1:33" ht="18" customHeight="1" thickTop="1" x14ac:dyDescent="0.15"/>
  </sheetData>
  <mergeCells count="9">
    <mergeCell ref="B6:E6"/>
    <mergeCell ref="H4:L5"/>
    <mergeCell ref="G4:G5"/>
    <mergeCell ref="B1:E1"/>
    <mergeCell ref="B2:E2"/>
    <mergeCell ref="B3:E3"/>
    <mergeCell ref="B4:E4"/>
    <mergeCell ref="B5:E5"/>
    <mergeCell ref="G1:K2"/>
  </mergeCells>
  <phoneticPr fontId="1"/>
  <conditionalFormatting sqref="M8:M107">
    <cfRule type="cellIs" dxfId="20" priority="1" operator="equal">
      <formula>"ＯＫです"</formula>
    </cfRule>
  </conditionalFormatting>
  <dataValidations count="3">
    <dataValidation imeMode="hiragana" allowBlank="1" showInputMessage="1" showErrorMessage="1" sqref="B2:B4 D8:D107"/>
    <dataValidation imeMode="halfAlpha" allowBlank="1" showInputMessage="1" showErrorMessage="1" sqref="B1 B6 B5:E5 C8:C107 G8:L107"/>
    <dataValidation imeMode="halfKatakana" allowBlank="1" showInputMessage="1" showErrorMessage="1" sqref="E8:E107"/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0"/>
  <sheetViews>
    <sheetView zoomScale="80" zoomScaleNormal="80" workbookViewId="0">
      <selection activeCell="H2" sqref="H2:J2"/>
    </sheetView>
  </sheetViews>
  <sheetFormatPr defaultColWidth="6.9140625" defaultRowHeight="41.25" customHeight="1" x14ac:dyDescent="0.15"/>
  <cols>
    <col min="1" max="2" width="5.5" style="12" customWidth="1"/>
    <col min="3" max="4" width="11.58203125" style="12" customWidth="1"/>
    <col min="5" max="5" width="5.5" style="12" customWidth="1"/>
    <col min="6" max="6" width="14.58203125" style="12" customWidth="1"/>
    <col min="7" max="7" width="10.58203125" style="12" customWidth="1"/>
    <col min="8" max="8" width="6.58203125" style="12" customWidth="1"/>
    <col min="9" max="9" width="11.58203125" style="12" customWidth="1"/>
    <col min="10" max="10" width="10.5" style="12" customWidth="1"/>
    <col min="11" max="11" width="22.58203125" style="12" customWidth="1"/>
    <col min="12" max="12" width="10.58203125" style="12" customWidth="1"/>
    <col min="13" max="16384" width="6.9140625" style="12"/>
  </cols>
  <sheetData>
    <row r="1" spans="1:14" ht="41.25" customHeight="1" x14ac:dyDescent="0.15">
      <c r="A1" s="113" t="s">
        <v>113</v>
      </c>
      <c r="B1" s="113"/>
      <c r="C1" s="113"/>
      <c r="D1" s="113"/>
      <c r="E1" s="113"/>
      <c r="F1" s="113"/>
      <c r="G1" s="11"/>
      <c r="H1" s="11"/>
      <c r="I1" s="11"/>
      <c r="K1" s="13"/>
      <c r="L1" s="12">
        <v>1</v>
      </c>
    </row>
    <row r="2" spans="1:14" ht="48" customHeight="1" x14ac:dyDescent="0.15">
      <c r="A2" s="111" t="s">
        <v>0</v>
      </c>
      <c r="B2" s="111"/>
      <c r="C2" s="37" t="s">
        <v>40</v>
      </c>
      <c r="D2" s="111" t="s">
        <v>44</v>
      </c>
      <c r="E2" s="111"/>
      <c r="F2" s="111"/>
      <c r="G2" s="38" t="s">
        <v>1</v>
      </c>
      <c r="H2" s="112">
        <f>入力!$B$2</f>
        <v>0</v>
      </c>
      <c r="I2" s="112"/>
      <c r="J2" s="112"/>
      <c r="K2" s="115" t="str">
        <f>"担 当 者　　"&amp;入力!$B$4</f>
        <v>担 当 者　　</v>
      </c>
      <c r="L2" s="115"/>
    </row>
    <row r="3" spans="1:14" ht="48" customHeight="1" x14ac:dyDescent="0.15">
      <c r="A3" s="39" t="s">
        <v>2</v>
      </c>
      <c r="B3" s="40" t="str">
        <f>IF(入力!B6="","",入力!B6)</f>
        <v/>
      </c>
      <c r="C3" s="14" t="s">
        <v>41</v>
      </c>
      <c r="D3" s="109" t="str">
        <f>IF(B3=278,"東京金属事業健康保険組合","東京金属事業健康保険組合　多摩支部")</f>
        <v>東京金属事業健康保険組合　多摩支部</v>
      </c>
      <c r="E3" s="109"/>
      <c r="F3" s="109"/>
      <c r="G3" s="41" t="s">
        <v>3</v>
      </c>
      <c r="H3" s="110">
        <f>入力!$B$3</f>
        <v>0</v>
      </c>
      <c r="I3" s="110"/>
      <c r="J3" s="110"/>
      <c r="K3" s="114" t="str">
        <f>"電話番号　　"&amp;入力!$B$5</f>
        <v>電話番号　　</v>
      </c>
      <c r="L3" s="114"/>
    </row>
    <row r="4" spans="1:14" ht="63" customHeight="1" x14ac:dyDescent="0.15">
      <c r="A4" s="50" t="s">
        <v>17</v>
      </c>
      <c r="B4" s="51" t="s">
        <v>18</v>
      </c>
      <c r="C4" s="51" t="s">
        <v>5</v>
      </c>
      <c r="D4" s="51" t="s">
        <v>16</v>
      </c>
      <c r="E4" s="52" t="s">
        <v>53</v>
      </c>
      <c r="F4" s="53" t="s">
        <v>54</v>
      </c>
      <c r="G4" s="51" t="s">
        <v>11</v>
      </c>
      <c r="H4" s="52" t="s">
        <v>37</v>
      </c>
      <c r="I4" s="54" t="s">
        <v>55</v>
      </c>
      <c r="J4" s="52" t="s">
        <v>4</v>
      </c>
      <c r="K4" s="51" t="s">
        <v>25</v>
      </c>
      <c r="L4" s="55" t="s">
        <v>24</v>
      </c>
    </row>
    <row r="5" spans="1:14" ht="44.25" customHeight="1" x14ac:dyDescent="0.15">
      <c r="A5" s="56" t="str">
        <f>IF(入力!$C8="","",入力!$B$1)</f>
        <v/>
      </c>
      <c r="B5" s="42" t="str">
        <f>IF(入力!$C8="","",入力!C8)</f>
        <v/>
      </c>
      <c r="C5" s="43" t="str">
        <f>IF(入力!$C8="","",入力!D8)</f>
        <v/>
      </c>
      <c r="D5" s="43" t="str">
        <f>IF(入力!$C8="","",入力!E8)</f>
        <v/>
      </c>
      <c r="E5" s="42" t="str">
        <f>IF(入力!$C8="","",IF(OR(入力!F8=1,入力!F8="男"),"1 男","2 女"))</f>
        <v/>
      </c>
      <c r="F5" s="44" t="str">
        <f>IF(入力!$C8="","",IF(入力!H8=1,"A1 一般（簡易）",IF(入力!H8=2,"A2 一般（法定）",IF(入力!H8=3,"B  生活習慣病",""))))</f>
        <v/>
      </c>
      <c r="G5" s="45" t="str">
        <f>IF(入力!$C8="","",入力!G8)</f>
        <v/>
      </c>
      <c r="H5" s="46" t="str">
        <f>IF(入力!C8="","","本人")</f>
        <v/>
      </c>
      <c r="I5" s="47" t="str">
        <f>IF(入力!$C8="","",IF(入力!I8=1,"1 自己採取法",IF(入力!I8=2,"2 医師採取法",IF(入力!I8=3,"3 希望しない",""))))</f>
        <v/>
      </c>
      <c r="J5" s="48" t="str">
        <f>IF(入力!$C8="","",入力!J8)</f>
        <v/>
      </c>
      <c r="K5" s="49" t="str">
        <f>IF(入力!C8="","",入力!L8)</f>
        <v/>
      </c>
      <c r="L5" s="69" t="str">
        <f>IF(入力!C8="","",入力!K8)</f>
        <v/>
      </c>
    </row>
    <row r="6" spans="1:14" ht="44.25" customHeight="1" x14ac:dyDescent="0.15">
      <c r="A6" s="56" t="str">
        <f>IF(入力!$C9="","",入力!$B$1)</f>
        <v/>
      </c>
      <c r="B6" s="42" t="str">
        <f>IF(入力!$C9="","",入力!C9)</f>
        <v/>
      </c>
      <c r="C6" s="43" t="str">
        <f>IF(入力!$C9="","",入力!D9)</f>
        <v/>
      </c>
      <c r="D6" s="43" t="str">
        <f>IF(入力!$C9="","",入力!E9)</f>
        <v/>
      </c>
      <c r="E6" s="42" t="str">
        <f>IF(入力!$C9="","",IF(OR(入力!F9=1,入力!F9="男"),"1 男","2 女"))</f>
        <v/>
      </c>
      <c r="F6" s="44" t="str">
        <f>IF(入力!$C9="","",IF(入力!H9=1,"A1 一般（簡易）",IF(入力!H9=2,"A2 一般（法定）",IF(入力!H9=3,"B  生活習慣病",""))))</f>
        <v/>
      </c>
      <c r="G6" s="45" t="str">
        <f>IF(入力!$C9="","",入力!G9)</f>
        <v/>
      </c>
      <c r="H6" s="46" t="str">
        <f>IF(入力!C9="","","本人")</f>
        <v/>
      </c>
      <c r="I6" s="47" t="str">
        <f>IF(入力!$C9="","",IF(入力!I9=1,"1 自己採取法",IF(入力!I9=2,"2 医師採取法",IF(入力!I9=3,"3 希望しない",""))))</f>
        <v/>
      </c>
      <c r="J6" s="48" t="str">
        <f>IF(入力!$C9="","",入力!J9)</f>
        <v/>
      </c>
      <c r="K6" s="49" t="str">
        <f>IF(入力!C9="","",入力!L9)</f>
        <v/>
      </c>
      <c r="L6" s="69" t="str">
        <f>IF(入力!C9="","",入力!K9)</f>
        <v/>
      </c>
    </row>
    <row r="7" spans="1:14" ht="44.25" customHeight="1" x14ac:dyDescent="0.15">
      <c r="A7" s="56" t="str">
        <f>IF(入力!$C10="","",入力!$B$1)</f>
        <v/>
      </c>
      <c r="B7" s="42" t="str">
        <f>IF(入力!$C10="","",入力!C10)</f>
        <v/>
      </c>
      <c r="C7" s="43" t="str">
        <f>IF(入力!$C10="","",入力!D10)</f>
        <v/>
      </c>
      <c r="D7" s="43" t="str">
        <f>IF(入力!$C10="","",入力!E10)</f>
        <v/>
      </c>
      <c r="E7" s="42" t="str">
        <f>IF(入力!$C10="","",IF(OR(入力!F10=1,入力!F10="男"),"1 男","2 女"))</f>
        <v/>
      </c>
      <c r="F7" s="44" t="str">
        <f>IF(入力!$C10="","",IF(入力!H10=1,"A1 一般（簡易）",IF(入力!H10=2,"A2 一般（法定）",IF(入力!H10=3,"B  生活習慣病",""))))</f>
        <v/>
      </c>
      <c r="G7" s="45" t="str">
        <f>IF(入力!$C10="","",入力!G10)</f>
        <v/>
      </c>
      <c r="H7" s="46" t="str">
        <f>IF(入力!C10="","","本人")</f>
        <v/>
      </c>
      <c r="I7" s="47" t="str">
        <f>IF(入力!$C10="","",IF(入力!I10=1,"1 自己採取法",IF(入力!I10=2,"2 医師採取法",IF(入力!I10=3,"3 希望しない",""))))</f>
        <v/>
      </c>
      <c r="J7" s="48" t="str">
        <f>IF(入力!$C10="","",入力!J10)</f>
        <v/>
      </c>
      <c r="K7" s="49" t="str">
        <f>IF(入力!C10="","",入力!L10)</f>
        <v/>
      </c>
      <c r="L7" s="69" t="str">
        <f>IF(入力!C10="","",入力!K10)</f>
        <v/>
      </c>
    </row>
    <row r="8" spans="1:14" ht="44.25" customHeight="1" x14ac:dyDescent="0.15">
      <c r="A8" s="56" t="str">
        <f>IF(入力!$C11="","",入力!$B$1)</f>
        <v/>
      </c>
      <c r="B8" s="42" t="str">
        <f>IF(入力!$C11="","",入力!C11)</f>
        <v/>
      </c>
      <c r="C8" s="43" t="str">
        <f>IF(入力!$C11="","",入力!D11)</f>
        <v/>
      </c>
      <c r="D8" s="43" t="str">
        <f>IF(入力!$C11="","",入力!E11)</f>
        <v/>
      </c>
      <c r="E8" s="42" t="str">
        <f>IF(入力!$C11="","",IF(OR(入力!F11=1,入力!F11="男"),"1 男","2 女"))</f>
        <v/>
      </c>
      <c r="F8" s="44" t="str">
        <f>IF(入力!$C11="","",IF(入力!H11=1,"A1 一般（簡易）",IF(入力!H11=2,"A2 一般（法定）",IF(入力!H11=3,"B  生活習慣病",""))))</f>
        <v/>
      </c>
      <c r="G8" s="45" t="str">
        <f>IF(入力!$C11="","",入力!G11)</f>
        <v/>
      </c>
      <c r="H8" s="46" t="str">
        <f>IF(入力!C11="","","本人")</f>
        <v/>
      </c>
      <c r="I8" s="47" t="str">
        <f>IF(入力!$C11="","",IF(入力!I11=1,"1 自己採取法",IF(入力!I11=2,"2 医師採取法",IF(入力!I11=3,"3 希望しない",""))))</f>
        <v/>
      </c>
      <c r="J8" s="48" t="str">
        <f>IF(入力!$C11="","",入力!J11)</f>
        <v/>
      </c>
      <c r="K8" s="49" t="str">
        <f>IF(入力!C11="","",入力!L11)</f>
        <v/>
      </c>
      <c r="L8" s="69" t="str">
        <f>IF(入力!C11="","",入力!K11)</f>
        <v/>
      </c>
    </row>
    <row r="9" spans="1:14" ht="44.25" customHeight="1" x14ac:dyDescent="0.15">
      <c r="A9" s="56" t="str">
        <f>IF(入力!$C12="","",入力!$B$1)</f>
        <v/>
      </c>
      <c r="B9" s="42" t="str">
        <f>IF(入力!$C12="","",入力!C12)</f>
        <v/>
      </c>
      <c r="C9" s="43" t="str">
        <f>IF(入力!$C12="","",入力!D12)</f>
        <v/>
      </c>
      <c r="D9" s="43" t="str">
        <f>IF(入力!$C12="","",入力!E12)</f>
        <v/>
      </c>
      <c r="E9" s="42" t="str">
        <f>IF(入力!$C12="","",IF(OR(入力!F12=1,入力!F12="男"),"1 男","2 女"))</f>
        <v/>
      </c>
      <c r="F9" s="44" t="str">
        <f>IF(入力!$C12="","",IF(入力!H12=1,"A1 一般（簡易）",IF(入力!H12=2,"A2 一般（法定）",IF(入力!H12=3,"B  生活習慣病",""))))</f>
        <v/>
      </c>
      <c r="G9" s="45" t="str">
        <f>IF(入力!$C12="","",入力!G12)</f>
        <v/>
      </c>
      <c r="H9" s="46" t="str">
        <f>IF(入力!C12="","","本人")</f>
        <v/>
      </c>
      <c r="I9" s="47" t="str">
        <f>IF(入力!$C12="","",IF(入力!I12=1,"1 自己採取法",IF(入力!I12=2,"2 医師採取法",IF(入力!I12=3,"3 希望しない",""))))</f>
        <v/>
      </c>
      <c r="J9" s="48" t="str">
        <f>IF(入力!$C12="","",入力!J12)</f>
        <v/>
      </c>
      <c r="K9" s="49" t="str">
        <f>IF(入力!C12="","",入力!L12)</f>
        <v/>
      </c>
      <c r="L9" s="69" t="str">
        <f>IF(入力!C12="","",入力!K12)</f>
        <v/>
      </c>
    </row>
    <row r="10" spans="1:14" ht="44.25" customHeight="1" x14ac:dyDescent="0.15">
      <c r="A10" s="56" t="str">
        <f>IF(入力!$C13="","",入力!$B$1)</f>
        <v/>
      </c>
      <c r="B10" s="42" t="str">
        <f>IF(入力!$C13="","",入力!C13)</f>
        <v/>
      </c>
      <c r="C10" s="43" t="str">
        <f>IF(入力!$C13="","",入力!D13)</f>
        <v/>
      </c>
      <c r="D10" s="43" t="str">
        <f>IF(入力!$C13="","",入力!E13)</f>
        <v/>
      </c>
      <c r="E10" s="42" t="str">
        <f>IF(入力!$C13="","",IF(OR(入力!F13=1,入力!F13="男"),"1 男","2 女"))</f>
        <v/>
      </c>
      <c r="F10" s="44" t="str">
        <f>IF(入力!$C13="","",IF(入力!H13=1,"A1 一般（簡易）",IF(入力!H13=2,"A2 一般（法定）",IF(入力!H13=3,"B  生活習慣病",""))))</f>
        <v/>
      </c>
      <c r="G10" s="45" t="str">
        <f>IF(入力!$C13="","",入力!G13)</f>
        <v/>
      </c>
      <c r="H10" s="46" t="str">
        <f>IF(入力!C13="","","本人")</f>
        <v/>
      </c>
      <c r="I10" s="47" t="str">
        <f>IF(入力!$C13="","",IF(入力!I13=1,"1 自己採取法",IF(入力!I13=2,"2 医師採取法",IF(入力!I13=3,"3 希望しない",""))))</f>
        <v/>
      </c>
      <c r="J10" s="48" t="str">
        <f>IF(入力!$C13="","",入力!J13)</f>
        <v/>
      </c>
      <c r="K10" s="49" t="str">
        <f>IF(入力!C13="","",入力!L13)</f>
        <v/>
      </c>
      <c r="L10" s="69" t="str">
        <f>IF(入力!C13="","",入力!K13)</f>
        <v/>
      </c>
    </row>
    <row r="11" spans="1:14" ht="44.25" customHeight="1" x14ac:dyDescent="0.15">
      <c r="A11" s="56" t="str">
        <f>IF(入力!$C14="","",入力!$B$1)</f>
        <v/>
      </c>
      <c r="B11" s="42" t="str">
        <f>IF(入力!$C14="","",入力!C14)</f>
        <v/>
      </c>
      <c r="C11" s="43" t="str">
        <f>IF(入力!$C14="","",入力!D14)</f>
        <v/>
      </c>
      <c r="D11" s="43" t="str">
        <f>IF(入力!$C14="","",入力!E14)</f>
        <v/>
      </c>
      <c r="E11" s="42" t="str">
        <f>IF(入力!$C14="","",IF(OR(入力!F14=1,入力!F14="男"),"1 男","2 女"))</f>
        <v/>
      </c>
      <c r="F11" s="44" t="str">
        <f>IF(入力!$C14="","",IF(入力!H14=1,"A1 一般（簡易）",IF(入力!H14=2,"A2 一般（法定）",IF(入力!H14=3,"B  生活習慣病",""))))</f>
        <v/>
      </c>
      <c r="G11" s="45" t="str">
        <f>IF(入力!$C14="","",入力!G14)</f>
        <v/>
      </c>
      <c r="H11" s="46" t="str">
        <f>IF(入力!C14="","","本人")</f>
        <v/>
      </c>
      <c r="I11" s="47" t="str">
        <f>IF(入力!$C14="","",IF(入力!I14=1,"1 自己採取法",IF(入力!I14=2,"2 医師採取法",IF(入力!I14=3,"3 希望しない",""))))</f>
        <v/>
      </c>
      <c r="J11" s="48" t="str">
        <f>IF(入力!$C14="","",入力!J14)</f>
        <v/>
      </c>
      <c r="K11" s="49" t="str">
        <f>IF(入力!C14="","",入力!L14)</f>
        <v/>
      </c>
      <c r="L11" s="69" t="str">
        <f>IF(入力!C14="","",入力!K14)</f>
        <v/>
      </c>
    </row>
    <row r="12" spans="1:14" ht="44.25" customHeight="1" x14ac:dyDescent="0.15">
      <c r="A12" s="56" t="str">
        <f>IF(入力!$C15="","",入力!$B$1)</f>
        <v/>
      </c>
      <c r="B12" s="42" t="str">
        <f>IF(入力!$C15="","",入力!C15)</f>
        <v/>
      </c>
      <c r="C12" s="43" t="str">
        <f>IF(入力!$C15="","",入力!D15)</f>
        <v/>
      </c>
      <c r="D12" s="43" t="str">
        <f>IF(入力!$C15="","",入力!E15)</f>
        <v/>
      </c>
      <c r="E12" s="42" t="str">
        <f>IF(入力!$C15="","",IF(OR(入力!F15=1,入力!F15="男"),"1 男","2 女"))</f>
        <v/>
      </c>
      <c r="F12" s="44" t="str">
        <f>IF(入力!$C15="","",IF(入力!H15=1,"A1 一般（簡易）",IF(入力!H15=2,"A2 一般（法定）",IF(入力!H15=3,"B  生活習慣病",""))))</f>
        <v/>
      </c>
      <c r="G12" s="45" t="str">
        <f>IF(入力!$C15="","",入力!G15)</f>
        <v/>
      </c>
      <c r="H12" s="46" t="str">
        <f>IF(入力!C15="","","本人")</f>
        <v/>
      </c>
      <c r="I12" s="47" t="str">
        <f>IF(入力!$C15="","",IF(入力!I15=1,"1 自己採取法",IF(入力!I15=2,"2 医師採取法",IF(入力!I15=3,"3 希望しない",""))))</f>
        <v/>
      </c>
      <c r="J12" s="48" t="str">
        <f>IF(入力!$C15="","",入力!J15)</f>
        <v/>
      </c>
      <c r="K12" s="49" t="str">
        <f>IF(入力!C15="","",入力!L15)</f>
        <v/>
      </c>
      <c r="L12" s="69" t="str">
        <f>IF(入力!C15="","",入力!K15)</f>
        <v/>
      </c>
    </row>
    <row r="13" spans="1:14" ht="44.25" customHeight="1" x14ac:dyDescent="0.15">
      <c r="A13" s="56" t="str">
        <f>IF(入力!$C16="","",入力!$B$1)</f>
        <v/>
      </c>
      <c r="B13" s="42" t="str">
        <f>IF(入力!$C16="","",入力!C16)</f>
        <v/>
      </c>
      <c r="C13" s="43" t="str">
        <f>IF(入力!$C16="","",入力!D16)</f>
        <v/>
      </c>
      <c r="D13" s="43" t="str">
        <f>IF(入力!$C16="","",入力!E16)</f>
        <v/>
      </c>
      <c r="E13" s="42" t="str">
        <f>IF(入力!$C16="","",IF(OR(入力!F16=1,入力!F16="男"),"1 男","2 女"))</f>
        <v/>
      </c>
      <c r="F13" s="44" t="str">
        <f>IF(入力!$C16="","",IF(入力!H16=1,"A1 一般（簡易）",IF(入力!H16=2,"A2 一般（法定）",IF(入力!H16=3,"B  生活習慣病",""))))</f>
        <v/>
      </c>
      <c r="G13" s="45" t="str">
        <f>IF(入力!$C16="","",入力!G16)</f>
        <v/>
      </c>
      <c r="H13" s="46" t="str">
        <f>IF(入力!C16="","","本人")</f>
        <v/>
      </c>
      <c r="I13" s="47" t="str">
        <f>IF(入力!$C16="","",IF(入力!I16=1,"1 自己採取法",IF(入力!I16=2,"2 医師採取法",IF(入力!I16=3,"3 希望しない",""))))</f>
        <v/>
      </c>
      <c r="J13" s="48" t="str">
        <f>IF(入力!$C16="","",入力!J16)</f>
        <v/>
      </c>
      <c r="K13" s="49" t="str">
        <f>IF(入力!C16="","",入力!L16)</f>
        <v/>
      </c>
      <c r="L13" s="69" t="str">
        <f>IF(入力!C16="","",入力!K16)</f>
        <v/>
      </c>
    </row>
    <row r="14" spans="1:14" ht="44.25" customHeight="1" x14ac:dyDescent="0.15">
      <c r="A14" s="57" t="str">
        <f>IF(入力!$C17="","",入力!$B$1)</f>
        <v/>
      </c>
      <c r="B14" s="58" t="str">
        <f>IF(入力!$C17="","",入力!C17)</f>
        <v/>
      </c>
      <c r="C14" s="59" t="str">
        <f>IF(入力!$C17="","",入力!D17)</f>
        <v/>
      </c>
      <c r="D14" s="59" t="str">
        <f>IF(入力!$C17="","",入力!E17)</f>
        <v/>
      </c>
      <c r="E14" s="58" t="str">
        <f>IF(入力!$C17="","",IF(OR(入力!F17=1,入力!F17="男"),"1 男","2 女"))</f>
        <v/>
      </c>
      <c r="F14" s="60" t="str">
        <f>IF(入力!$C17="","",IF(入力!H17=1,"A1 一般（簡易）",IF(入力!H17=2,"A2 一般（法定）",IF(入力!H17=3,"B  生活習慣病",""))))</f>
        <v/>
      </c>
      <c r="G14" s="61" t="str">
        <f>IF(入力!$C17="","",入力!G17)</f>
        <v/>
      </c>
      <c r="H14" s="62" t="str">
        <f>IF(入力!C17="","","本人")</f>
        <v/>
      </c>
      <c r="I14" s="63" t="str">
        <f>IF(入力!$C17="","",IF(入力!I17=1,"1 自己採取法",IF(入力!I17=2,"2 医師採取法",IF(入力!I17=3,"3 希望しない",""))))</f>
        <v/>
      </c>
      <c r="J14" s="64" t="str">
        <f>IF(入力!$C17="","",入力!J17)</f>
        <v/>
      </c>
      <c r="K14" s="65" t="str">
        <f>IF(入力!C17="","",入力!L17)</f>
        <v/>
      </c>
      <c r="L14" s="70" t="str">
        <f>IF(入力!C17="","",入力!K17)</f>
        <v/>
      </c>
    </row>
    <row r="15" spans="1:14" ht="26.25" customHeight="1" x14ac:dyDescent="0.15">
      <c r="A15" s="15" t="s">
        <v>34</v>
      </c>
      <c r="B15" s="2"/>
      <c r="C15" s="2" t="s">
        <v>56</v>
      </c>
      <c r="H15" s="2" t="s">
        <v>58</v>
      </c>
      <c r="L15" s="16"/>
      <c r="N15" s="2"/>
    </row>
    <row r="16" spans="1:14" ht="26.25" customHeight="1" x14ac:dyDescent="0.15">
      <c r="A16" s="15" t="s">
        <v>36</v>
      </c>
      <c r="B16" s="2"/>
      <c r="C16" s="2" t="s">
        <v>35</v>
      </c>
      <c r="H16" s="66" t="s">
        <v>114</v>
      </c>
      <c r="L16" s="16"/>
    </row>
    <row r="17" spans="1:12" ht="26.25" customHeight="1" x14ac:dyDescent="0.15">
      <c r="A17" s="2"/>
      <c r="B17" s="15"/>
      <c r="C17" s="2" t="s">
        <v>57</v>
      </c>
      <c r="H17" s="66"/>
    </row>
    <row r="18" spans="1:12" ht="26.25" customHeight="1" x14ac:dyDescent="0.15">
      <c r="A18" s="2"/>
      <c r="B18" s="15"/>
    </row>
    <row r="19" spans="1:12" ht="26.25" customHeight="1" x14ac:dyDescent="0.15"/>
    <row r="20" spans="1:12" ht="41.25" customHeight="1" x14ac:dyDescent="0.15">
      <c r="A20" s="113" t="str">
        <f>$A$1</f>
        <v>令和６年度　秋季会場別健診申込書</v>
      </c>
      <c r="B20" s="113"/>
      <c r="C20" s="113"/>
      <c r="D20" s="113"/>
      <c r="E20" s="113"/>
      <c r="F20" s="113"/>
      <c r="G20" s="11"/>
      <c r="H20" s="11"/>
      <c r="I20" s="11"/>
      <c r="K20" s="13"/>
      <c r="L20" s="12">
        <f>L1+1</f>
        <v>2</v>
      </c>
    </row>
    <row r="21" spans="1:12" ht="48" customHeight="1" x14ac:dyDescent="0.15">
      <c r="A21" s="111" t="s">
        <v>0</v>
      </c>
      <c r="B21" s="111"/>
      <c r="C21" s="37" t="s">
        <v>40</v>
      </c>
      <c r="D21" s="111" t="s">
        <v>44</v>
      </c>
      <c r="E21" s="111"/>
      <c r="F21" s="111"/>
      <c r="G21" s="38" t="s">
        <v>1</v>
      </c>
      <c r="H21" s="112">
        <f>$H$2</f>
        <v>0</v>
      </c>
      <c r="I21" s="112"/>
      <c r="J21" s="112"/>
      <c r="K21" s="115" t="str">
        <f>$K$2</f>
        <v>担 当 者　　</v>
      </c>
      <c r="L21" s="115"/>
    </row>
    <row r="22" spans="1:12" ht="48" customHeight="1" x14ac:dyDescent="0.15">
      <c r="A22" s="39" t="s">
        <v>2</v>
      </c>
      <c r="B22" s="40" t="str">
        <f>$B$3</f>
        <v/>
      </c>
      <c r="C22" s="14" t="s">
        <v>41</v>
      </c>
      <c r="D22" s="109" t="str">
        <f>$D$3</f>
        <v>東京金属事業健康保険組合　多摩支部</v>
      </c>
      <c r="E22" s="109"/>
      <c r="F22" s="109"/>
      <c r="G22" s="41" t="s">
        <v>3</v>
      </c>
      <c r="H22" s="110">
        <f>$H$3</f>
        <v>0</v>
      </c>
      <c r="I22" s="110"/>
      <c r="J22" s="110"/>
      <c r="K22" s="114" t="str">
        <f>$K$3</f>
        <v>電話番号　　</v>
      </c>
      <c r="L22" s="114"/>
    </row>
    <row r="23" spans="1:12" ht="63" customHeight="1" x14ac:dyDescent="0.15">
      <c r="A23" s="50" t="s">
        <v>17</v>
      </c>
      <c r="B23" s="51" t="s">
        <v>18</v>
      </c>
      <c r="C23" s="51" t="s">
        <v>5</v>
      </c>
      <c r="D23" s="51" t="s">
        <v>16</v>
      </c>
      <c r="E23" s="52" t="s">
        <v>53</v>
      </c>
      <c r="F23" s="53" t="s">
        <v>54</v>
      </c>
      <c r="G23" s="51" t="s">
        <v>11</v>
      </c>
      <c r="H23" s="52" t="s">
        <v>37</v>
      </c>
      <c r="I23" s="54" t="s">
        <v>55</v>
      </c>
      <c r="J23" s="52" t="s">
        <v>4</v>
      </c>
      <c r="K23" s="51" t="s">
        <v>25</v>
      </c>
      <c r="L23" s="55" t="s">
        <v>22</v>
      </c>
    </row>
    <row r="24" spans="1:12" ht="44.25" customHeight="1" x14ac:dyDescent="0.15">
      <c r="A24" s="56" t="str">
        <f>IF(入力!$C18="","",入力!$B$1)</f>
        <v/>
      </c>
      <c r="B24" s="42" t="str">
        <f>IF(入力!$C18="","",入力!C18)</f>
        <v/>
      </c>
      <c r="C24" s="43" t="str">
        <f>IF(入力!$C18="","",入力!D18)</f>
        <v/>
      </c>
      <c r="D24" s="43" t="str">
        <f>IF(入力!$C18="","",入力!E18)</f>
        <v/>
      </c>
      <c r="E24" s="42" t="str">
        <f>IF(入力!$C18="","",IF(OR(入力!F18=1,入力!F18="男"),"1 男","2 女"))</f>
        <v/>
      </c>
      <c r="F24" s="44" t="str">
        <f>IF(入力!$C18="","",IF(入力!H18=1,"A1 一般（簡易）",IF(入力!H18=2,"A2 一般（法定）",IF(入力!H18=3,"B  生活習慣病",""))))</f>
        <v/>
      </c>
      <c r="G24" s="45" t="str">
        <f>IF(入力!$C18="","",入力!G18)</f>
        <v/>
      </c>
      <c r="H24" s="46" t="str">
        <f>IF(入力!C18="","","本人")</f>
        <v/>
      </c>
      <c r="I24" s="47" t="str">
        <f>IF(入力!$C18="","",IF(入力!I18=1,"1 自己採取法",IF(入力!I18=2,"2 医師採取法",IF(入力!I18=3,"3 希望しない",""))))</f>
        <v/>
      </c>
      <c r="J24" s="48" t="str">
        <f>IF(入力!$C18="","",入力!J18)</f>
        <v/>
      </c>
      <c r="K24" s="49" t="str">
        <f>IF(入力!C18="","",入力!L18)</f>
        <v/>
      </c>
      <c r="L24" s="69" t="str">
        <f>IF(入力!C18="","",入力!K18)</f>
        <v/>
      </c>
    </row>
    <row r="25" spans="1:12" ht="44.25" customHeight="1" x14ac:dyDescent="0.15">
      <c r="A25" s="56" t="str">
        <f>IF(入力!$C19="","",入力!$B$1)</f>
        <v/>
      </c>
      <c r="B25" s="42" t="str">
        <f>IF(入力!$C19="","",入力!C19)</f>
        <v/>
      </c>
      <c r="C25" s="43" t="str">
        <f>IF(入力!$C19="","",入力!D19)</f>
        <v/>
      </c>
      <c r="D25" s="43" t="str">
        <f>IF(入力!$C19="","",入力!E19)</f>
        <v/>
      </c>
      <c r="E25" s="42" t="str">
        <f>IF(入力!$C19="","",IF(OR(入力!F19=1,入力!F19="男"),"1 男","2 女"))</f>
        <v/>
      </c>
      <c r="F25" s="44" t="str">
        <f>IF(入力!$C19="","",IF(入力!H19=1,"A1 一般（簡易）",IF(入力!H19=2,"A2 一般（法定）",IF(入力!H19=3,"B  生活習慣病",""))))</f>
        <v/>
      </c>
      <c r="G25" s="45" t="str">
        <f>IF(入力!$C19="","",入力!G19)</f>
        <v/>
      </c>
      <c r="H25" s="46" t="str">
        <f>IF(入力!C19="","","本人")</f>
        <v/>
      </c>
      <c r="I25" s="47" t="str">
        <f>IF(入力!$C19="","",IF(入力!I19=1,"1 自己採取法",IF(入力!I19=2,"2 医師採取法",IF(入力!I19=3,"3 希望しない",""))))</f>
        <v/>
      </c>
      <c r="J25" s="48" t="str">
        <f>IF(入力!$C19="","",入力!J19)</f>
        <v/>
      </c>
      <c r="K25" s="49" t="str">
        <f>IF(入力!C19="","",入力!L19)</f>
        <v/>
      </c>
      <c r="L25" s="69" t="str">
        <f>IF(入力!C19="","",入力!K19)</f>
        <v/>
      </c>
    </row>
    <row r="26" spans="1:12" ht="44.25" customHeight="1" x14ac:dyDescent="0.15">
      <c r="A26" s="56" t="str">
        <f>IF(入力!$C20="","",入力!$B$1)</f>
        <v/>
      </c>
      <c r="B26" s="42" t="str">
        <f>IF(入力!$C20="","",入力!C20)</f>
        <v/>
      </c>
      <c r="C26" s="43" t="str">
        <f>IF(入力!$C20="","",入力!D20)</f>
        <v/>
      </c>
      <c r="D26" s="43" t="str">
        <f>IF(入力!$C20="","",入力!E20)</f>
        <v/>
      </c>
      <c r="E26" s="42" t="str">
        <f>IF(入力!$C20="","",IF(OR(入力!F20=1,入力!F20="男"),"1 男","2 女"))</f>
        <v/>
      </c>
      <c r="F26" s="44" t="str">
        <f>IF(入力!$C20="","",IF(入力!H20=1,"A1 一般（簡易）",IF(入力!H20=2,"A2 一般（法定）",IF(入力!H20=3,"B  生活習慣病",""))))</f>
        <v/>
      </c>
      <c r="G26" s="45" t="str">
        <f>IF(入力!$C20="","",入力!G20)</f>
        <v/>
      </c>
      <c r="H26" s="46" t="str">
        <f>IF(入力!C20="","","本人")</f>
        <v/>
      </c>
      <c r="I26" s="47" t="str">
        <f>IF(入力!$C20="","",IF(入力!I20=1,"1 自己採取法",IF(入力!I20=2,"2 医師採取法",IF(入力!I20=3,"3 希望しない",""))))</f>
        <v/>
      </c>
      <c r="J26" s="48" t="str">
        <f>IF(入力!$C20="","",入力!J20)</f>
        <v/>
      </c>
      <c r="K26" s="49" t="str">
        <f>IF(入力!C20="","",入力!L20)</f>
        <v/>
      </c>
      <c r="L26" s="69" t="str">
        <f>IF(入力!C20="","",入力!K20)</f>
        <v/>
      </c>
    </row>
    <row r="27" spans="1:12" ht="44.25" customHeight="1" x14ac:dyDescent="0.15">
      <c r="A27" s="56" t="str">
        <f>IF(入力!$C21="","",入力!$B$1)</f>
        <v/>
      </c>
      <c r="B27" s="42" t="str">
        <f>IF(入力!$C21="","",入力!C21)</f>
        <v/>
      </c>
      <c r="C27" s="43" t="str">
        <f>IF(入力!$C21="","",入力!D21)</f>
        <v/>
      </c>
      <c r="D27" s="43" t="str">
        <f>IF(入力!$C21="","",入力!E21)</f>
        <v/>
      </c>
      <c r="E27" s="42" t="str">
        <f>IF(入力!$C21="","",IF(OR(入力!F21=1,入力!F21="男"),"1 男","2 女"))</f>
        <v/>
      </c>
      <c r="F27" s="44" t="str">
        <f>IF(入力!$C21="","",IF(入力!H21=1,"A1 一般（簡易）",IF(入力!H21=2,"A2 一般（法定）",IF(入力!H21=3,"B  生活習慣病",""))))</f>
        <v/>
      </c>
      <c r="G27" s="45" t="str">
        <f>IF(入力!$C21="","",入力!G21)</f>
        <v/>
      </c>
      <c r="H27" s="46" t="str">
        <f>IF(入力!C21="","","本人")</f>
        <v/>
      </c>
      <c r="I27" s="47" t="str">
        <f>IF(入力!$C21="","",IF(入力!I21=1,"1 自己採取法",IF(入力!I21=2,"2 医師採取法",IF(入力!I21=3,"3 希望しない",""))))</f>
        <v/>
      </c>
      <c r="J27" s="48" t="str">
        <f>IF(入力!$C21="","",入力!J21)</f>
        <v/>
      </c>
      <c r="K27" s="49" t="str">
        <f>IF(入力!C21="","",入力!L21)</f>
        <v/>
      </c>
      <c r="L27" s="69" t="str">
        <f>IF(入力!C21="","",入力!K21)</f>
        <v/>
      </c>
    </row>
    <row r="28" spans="1:12" ht="44.25" customHeight="1" x14ac:dyDescent="0.15">
      <c r="A28" s="56" t="str">
        <f>IF(入力!$C22="","",入力!$B$1)</f>
        <v/>
      </c>
      <c r="B28" s="42" t="str">
        <f>IF(入力!$C22="","",入力!C22)</f>
        <v/>
      </c>
      <c r="C28" s="43" t="str">
        <f>IF(入力!$C22="","",入力!D22)</f>
        <v/>
      </c>
      <c r="D28" s="43" t="str">
        <f>IF(入力!$C22="","",入力!E22)</f>
        <v/>
      </c>
      <c r="E28" s="42" t="str">
        <f>IF(入力!$C22="","",IF(OR(入力!F22=1,入力!F22="男"),"1 男","2 女"))</f>
        <v/>
      </c>
      <c r="F28" s="44" t="str">
        <f>IF(入力!$C22="","",IF(入力!H22=1,"A1 一般（簡易）",IF(入力!H22=2,"A2 一般（法定）",IF(入力!H22=3,"B  生活習慣病",""))))</f>
        <v/>
      </c>
      <c r="G28" s="45" t="str">
        <f>IF(入力!$C22="","",入力!G22)</f>
        <v/>
      </c>
      <c r="H28" s="46" t="str">
        <f>IF(入力!C22="","","本人")</f>
        <v/>
      </c>
      <c r="I28" s="47" t="str">
        <f>IF(入力!$C22="","",IF(入力!I22=1,"1 自己採取法",IF(入力!I22=2,"2 医師採取法",IF(入力!I22=3,"3 希望しない",""))))</f>
        <v/>
      </c>
      <c r="J28" s="48" t="str">
        <f>IF(入力!$C22="","",入力!J22)</f>
        <v/>
      </c>
      <c r="K28" s="49" t="str">
        <f>IF(入力!C22="","",入力!L22)</f>
        <v/>
      </c>
      <c r="L28" s="69" t="str">
        <f>IF(入力!C22="","",入力!K22)</f>
        <v/>
      </c>
    </row>
    <row r="29" spans="1:12" ht="44.25" customHeight="1" x14ac:dyDescent="0.15">
      <c r="A29" s="56" t="str">
        <f>IF(入力!$C23="","",入力!$B$1)</f>
        <v/>
      </c>
      <c r="B29" s="42" t="str">
        <f>IF(入力!$C23="","",入力!C23)</f>
        <v/>
      </c>
      <c r="C29" s="43" t="str">
        <f>IF(入力!$C23="","",入力!D23)</f>
        <v/>
      </c>
      <c r="D29" s="43" t="str">
        <f>IF(入力!$C23="","",入力!E23)</f>
        <v/>
      </c>
      <c r="E29" s="42" t="str">
        <f>IF(入力!$C23="","",IF(OR(入力!F23=1,入力!F23="男"),"1 男","2 女"))</f>
        <v/>
      </c>
      <c r="F29" s="44" t="str">
        <f>IF(入力!$C23="","",IF(入力!H23=1,"A1 一般（簡易）",IF(入力!H23=2,"A2 一般（法定）",IF(入力!H23=3,"B  生活習慣病",""))))</f>
        <v/>
      </c>
      <c r="G29" s="45" t="str">
        <f>IF(入力!$C23="","",入力!G23)</f>
        <v/>
      </c>
      <c r="H29" s="46" t="str">
        <f>IF(入力!C23="","","本人")</f>
        <v/>
      </c>
      <c r="I29" s="47" t="str">
        <f>IF(入力!$C23="","",IF(入力!I23=1,"1 自己採取法",IF(入力!I23=2,"2 医師採取法",IF(入力!I23=3,"3 希望しない",""))))</f>
        <v/>
      </c>
      <c r="J29" s="48" t="str">
        <f>IF(入力!$C23="","",入力!J23)</f>
        <v/>
      </c>
      <c r="K29" s="49" t="str">
        <f>IF(入力!C23="","",入力!L23)</f>
        <v/>
      </c>
      <c r="L29" s="69" t="str">
        <f>IF(入力!C23="","",入力!K23)</f>
        <v/>
      </c>
    </row>
    <row r="30" spans="1:12" ht="44.25" customHeight="1" x14ac:dyDescent="0.15">
      <c r="A30" s="56" t="str">
        <f>IF(入力!$C24="","",入力!$B$1)</f>
        <v/>
      </c>
      <c r="B30" s="42" t="str">
        <f>IF(入力!$C24="","",入力!C24)</f>
        <v/>
      </c>
      <c r="C30" s="43" t="str">
        <f>IF(入力!$C24="","",入力!D24)</f>
        <v/>
      </c>
      <c r="D30" s="43" t="str">
        <f>IF(入力!$C24="","",入力!E24)</f>
        <v/>
      </c>
      <c r="E30" s="42" t="str">
        <f>IF(入力!$C24="","",IF(OR(入力!F24=1,入力!F24="男"),"1 男","2 女"))</f>
        <v/>
      </c>
      <c r="F30" s="44" t="str">
        <f>IF(入力!$C24="","",IF(入力!H24=1,"A1 一般（簡易）",IF(入力!H24=2,"A2 一般（法定）",IF(入力!H24=3,"B  生活習慣病",""))))</f>
        <v/>
      </c>
      <c r="G30" s="45" t="str">
        <f>IF(入力!$C24="","",入力!G24)</f>
        <v/>
      </c>
      <c r="H30" s="46" t="str">
        <f>IF(入力!C24="","","本人")</f>
        <v/>
      </c>
      <c r="I30" s="47" t="str">
        <f>IF(入力!$C24="","",IF(入力!I24=1,"1 自己採取法",IF(入力!I24=2,"2 医師採取法",IF(入力!I24=3,"3 希望しない",""))))</f>
        <v/>
      </c>
      <c r="J30" s="48" t="str">
        <f>IF(入力!$C24="","",入力!J24)</f>
        <v/>
      </c>
      <c r="K30" s="49" t="str">
        <f>IF(入力!C24="","",入力!L24)</f>
        <v/>
      </c>
      <c r="L30" s="69" t="str">
        <f>IF(入力!C24="","",入力!K24)</f>
        <v/>
      </c>
    </row>
    <row r="31" spans="1:12" ht="44.25" customHeight="1" x14ac:dyDescent="0.15">
      <c r="A31" s="56" t="str">
        <f>IF(入力!$C25="","",入力!$B$1)</f>
        <v/>
      </c>
      <c r="B31" s="42" t="str">
        <f>IF(入力!$C25="","",入力!C25)</f>
        <v/>
      </c>
      <c r="C31" s="43" t="str">
        <f>IF(入力!$C25="","",入力!D25)</f>
        <v/>
      </c>
      <c r="D31" s="43" t="str">
        <f>IF(入力!$C25="","",入力!E25)</f>
        <v/>
      </c>
      <c r="E31" s="42" t="str">
        <f>IF(入力!$C25="","",IF(OR(入力!F25=1,入力!F25="男"),"1 男","2 女"))</f>
        <v/>
      </c>
      <c r="F31" s="44" t="str">
        <f>IF(入力!$C25="","",IF(入力!H25=1,"A1 一般（簡易）",IF(入力!H25=2,"A2 一般（法定）",IF(入力!H25=3,"B  生活習慣病",""))))</f>
        <v/>
      </c>
      <c r="G31" s="45" t="str">
        <f>IF(入力!$C25="","",入力!G25)</f>
        <v/>
      </c>
      <c r="H31" s="46" t="str">
        <f>IF(入力!C25="","","本人")</f>
        <v/>
      </c>
      <c r="I31" s="47" t="str">
        <f>IF(入力!$C25="","",IF(入力!I25=1,"1 自己採取法",IF(入力!I25=2,"2 医師採取法",IF(入力!I25=3,"3 希望しない",""))))</f>
        <v/>
      </c>
      <c r="J31" s="48" t="str">
        <f>IF(入力!$C25="","",入力!J25)</f>
        <v/>
      </c>
      <c r="K31" s="49" t="str">
        <f>IF(入力!C25="","",入力!L25)</f>
        <v/>
      </c>
      <c r="L31" s="69" t="str">
        <f>IF(入力!C25="","",入力!K25)</f>
        <v/>
      </c>
    </row>
    <row r="32" spans="1:12" ht="44.25" customHeight="1" x14ac:dyDescent="0.15">
      <c r="A32" s="56" t="str">
        <f>IF(入力!$C26="","",入力!$B$1)</f>
        <v/>
      </c>
      <c r="B32" s="42" t="str">
        <f>IF(入力!$C26="","",入力!C26)</f>
        <v/>
      </c>
      <c r="C32" s="43" t="str">
        <f>IF(入力!$C26="","",入力!D26)</f>
        <v/>
      </c>
      <c r="D32" s="43" t="str">
        <f>IF(入力!$C26="","",入力!E26)</f>
        <v/>
      </c>
      <c r="E32" s="42" t="str">
        <f>IF(入力!$C26="","",IF(OR(入力!F26=1,入力!F26="男"),"1 男","2 女"))</f>
        <v/>
      </c>
      <c r="F32" s="44" t="str">
        <f>IF(入力!$C26="","",IF(入力!H26=1,"A1 一般（簡易）",IF(入力!H26=2,"A2 一般（法定）",IF(入力!H26=3,"B  生活習慣病",""))))</f>
        <v/>
      </c>
      <c r="G32" s="45" t="str">
        <f>IF(入力!$C26="","",入力!G26)</f>
        <v/>
      </c>
      <c r="H32" s="46" t="str">
        <f>IF(入力!C26="","","本人")</f>
        <v/>
      </c>
      <c r="I32" s="47" t="str">
        <f>IF(入力!$C26="","",IF(入力!I26=1,"1 自己採取法",IF(入力!I26=2,"2 医師採取法",IF(入力!I26=3,"3 希望しない",""))))</f>
        <v/>
      </c>
      <c r="J32" s="48" t="str">
        <f>IF(入力!$C26="","",入力!J26)</f>
        <v/>
      </c>
      <c r="K32" s="49" t="str">
        <f>IF(入力!C26="","",入力!L26)</f>
        <v/>
      </c>
      <c r="L32" s="69" t="str">
        <f>IF(入力!C26="","",入力!K26)</f>
        <v/>
      </c>
    </row>
    <row r="33" spans="1:14" ht="44.25" customHeight="1" x14ac:dyDescent="0.15">
      <c r="A33" s="57" t="str">
        <f>IF(入力!$C27="","",入力!$B$1)</f>
        <v/>
      </c>
      <c r="B33" s="58" t="str">
        <f>IF(入力!$C27="","",入力!C27)</f>
        <v/>
      </c>
      <c r="C33" s="59" t="str">
        <f>IF(入力!$C27="","",入力!D27)</f>
        <v/>
      </c>
      <c r="D33" s="59" t="str">
        <f>IF(入力!$C27="","",入力!E27)</f>
        <v/>
      </c>
      <c r="E33" s="58" t="str">
        <f>IF(入力!$C27="","",IF(OR(入力!F27=1,入力!F27="男"),"1 男","2 女"))</f>
        <v/>
      </c>
      <c r="F33" s="60" t="str">
        <f>IF(入力!$C27="","",IF(入力!H27=1,"A1 一般（簡易）",IF(入力!H27=2,"A2 一般（法定）",IF(入力!H27=3,"B  生活習慣病",""))))</f>
        <v/>
      </c>
      <c r="G33" s="61" t="str">
        <f>IF(入力!$C27="","",入力!G27)</f>
        <v/>
      </c>
      <c r="H33" s="62" t="str">
        <f>IF(入力!C27="","","本人")</f>
        <v/>
      </c>
      <c r="I33" s="63" t="str">
        <f>IF(入力!$C27="","",IF(入力!I27=1,"1 自己採取法",IF(入力!I27=2,"2 医師採取法",IF(入力!I27=3,"3 希望しない",""))))</f>
        <v/>
      </c>
      <c r="J33" s="64" t="str">
        <f>IF(入力!$C27="","",入力!J27)</f>
        <v/>
      </c>
      <c r="K33" s="65" t="str">
        <f>IF(入力!C27="","",入力!L27)</f>
        <v/>
      </c>
      <c r="L33" s="70" t="str">
        <f>IF(入力!C27="","",入力!K27)</f>
        <v/>
      </c>
    </row>
    <row r="34" spans="1:14" ht="26.25" customHeight="1" x14ac:dyDescent="0.15">
      <c r="A34" s="15" t="s">
        <v>34</v>
      </c>
      <c r="B34" s="2"/>
      <c r="C34" s="2" t="s">
        <v>56</v>
      </c>
      <c r="H34" s="2" t="s">
        <v>58</v>
      </c>
      <c r="L34" s="16"/>
      <c r="N34" s="2"/>
    </row>
    <row r="35" spans="1:14" ht="26.25" customHeight="1" x14ac:dyDescent="0.15">
      <c r="A35" s="15" t="s">
        <v>36</v>
      </c>
      <c r="B35" s="2"/>
      <c r="C35" s="2" t="s">
        <v>35</v>
      </c>
      <c r="H35" s="66" t="str">
        <f>$H$16</f>
        <v>⑤　申込締切日は、令和６年９月１７日（火）です。</v>
      </c>
      <c r="L35" s="16"/>
    </row>
    <row r="36" spans="1:14" ht="26.25" customHeight="1" x14ac:dyDescent="0.15">
      <c r="A36" s="2"/>
      <c r="B36" s="15"/>
      <c r="C36" s="2" t="s">
        <v>57</v>
      </c>
      <c r="H36" s="66"/>
    </row>
    <row r="37" spans="1:14" ht="26.25" customHeight="1" x14ac:dyDescent="0.15">
      <c r="A37" s="2"/>
      <c r="B37" s="15"/>
    </row>
    <row r="38" spans="1:14" ht="26.25" customHeight="1" x14ac:dyDescent="0.15"/>
    <row r="39" spans="1:14" ht="41.25" customHeight="1" x14ac:dyDescent="0.15">
      <c r="A39" s="113" t="str">
        <f>$A$1</f>
        <v>令和６年度　秋季会場別健診申込書</v>
      </c>
      <c r="B39" s="113"/>
      <c r="C39" s="113"/>
      <c r="D39" s="113"/>
      <c r="E39" s="113"/>
      <c r="F39" s="113"/>
      <c r="G39" s="11"/>
      <c r="H39" s="11"/>
      <c r="I39" s="11"/>
      <c r="K39" s="13"/>
      <c r="L39" s="12">
        <f>L20+1</f>
        <v>3</v>
      </c>
    </row>
    <row r="40" spans="1:14" ht="48" customHeight="1" x14ac:dyDescent="0.15">
      <c r="A40" s="111" t="s">
        <v>0</v>
      </c>
      <c r="B40" s="111"/>
      <c r="C40" s="37" t="s">
        <v>40</v>
      </c>
      <c r="D40" s="111" t="s">
        <v>44</v>
      </c>
      <c r="E40" s="111"/>
      <c r="F40" s="111"/>
      <c r="G40" s="38" t="s">
        <v>1</v>
      </c>
      <c r="H40" s="112">
        <f>$H$2</f>
        <v>0</v>
      </c>
      <c r="I40" s="112"/>
      <c r="J40" s="112"/>
      <c r="K40" s="115" t="str">
        <f>$K$2</f>
        <v>担 当 者　　</v>
      </c>
      <c r="L40" s="115"/>
    </row>
    <row r="41" spans="1:14" ht="48" customHeight="1" x14ac:dyDescent="0.15">
      <c r="A41" s="39" t="s">
        <v>2</v>
      </c>
      <c r="B41" s="40" t="str">
        <f>$B$3</f>
        <v/>
      </c>
      <c r="C41" s="14" t="s">
        <v>41</v>
      </c>
      <c r="D41" s="109" t="str">
        <f>$D$3</f>
        <v>東京金属事業健康保険組合　多摩支部</v>
      </c>
      <c r="E41" s="109"/>
      <c r="F41" s="109"/>
      <c r="G41" s="41" t="s">
        <v>3</v>
      </c>
      <c r="H41" s="110">
        <f>$H$3</f>
        <v>0</v>
      </c>
      <c r="I41" s="110"/>
      <c r="J41" s="110"/>
      <c r="K41" s="114" t="str">
        <f>$K$3</f>
        <v>電話番号　　</v>
      </c>
      <c r="L41" s="114"/>
    </row>
    <row r="42" spans="1:14" ht="63" customHeight="1" x14ac:dyDescent="0.15">
      <c r="A42" s="50" t="s">
        <v>17</v>
      </c>
      <c r="B42" s="51" t="s">
        <v>18</v>
      </c>
      <c r="C42" s="51" t="s">
        <v>5</v>
      </c>
      <c r="D42" s="51" t="s">
        <v>16</v>
      </c>
      <c r="E42" s="52" t="s">
        <v>53</v>
      </c>
      <c r="F42" s="53" t="s">
        <v>54</v>
      </c>
      <c r="G42" s="51" t="s">
        <v>11</v>
      </c>
      <c r="H42" s="52" t="s">
        <v>37</v>
      </c>
      <c r="I42" s="54" t="s">
        <v>55</v>
      </c>
      <c r="J42" s="52" t="s">
        <v>4</v>
      </c>
      <c r="K42" s="51" t="s">
        <v>25</v>
      </c>
      <c r="L42" s="55" t="s">
        <v>22</v>
      </c>
    </row>
    <row r="43" spans="1:14" ht="44.25" customHeight="1" x14ac:dyDescent="0.15">
      <c r="A43" s="56" t="str">
        <f>IF(入力!$C28="","",入力!$B$1)</f>
        <v/>
      </c>
      <c r="B43" s="42" t="str">
        <f>IF(入力!$C28="","",入力!C28)</f>
        <v/>
      </c>
      <c r="C43" s="43" t="str">
        <f>IF(入力!$C28="","",入力!D28)</f>
        <v/>
      </c>
      <c r="D43" s="43" t="str">
        <f>IF(入力!$C28="","",入力!E28)</f>
        <v/>
      </c>
      <c r="E43" s="42" t="str">
        <f>IF(入力!$C28="","",IF(OR(入力!F28=1,入力!F28="男"),"1 男","2 女"))</f>
        <v/>
      </c>
      <c r="F43" s="44" t="str">
        <f>IF(入力!$C28="","",IF(入力!H28=1,"A1 一般（簡易）",IF(入力!H28=2,"A2 一般（法定）",IF(入力!H28=3,"B  生活習慣病",""))))</f>
        <v/>
      </c>
      <c r="G43" s="45" t="str">
        <f>IF(入力!$C28="","",入力!G28)</f>
        <v/>
      </c>
      <c r="H43" s="46" t="str">
        <f>IF(入力!C28="","","本人")</f>
        <v/>
      </c>
      <c r="I43" s="47" t="str">
        <f>IF(入力!$C28="","",IF(入力!I28=1,"1 自己採取法",IF(入力!I28=2,"2 医師採取法",IF(入力!I28=3,"3 希望しない",""))))</f>
        <v/>
      </c>
      <c r="J43" s="48" t="str">
        <f>IF(入力!$C28="","",入力!J28)</f>
        <v/>
      </c>
      <c r="K43" s="49" t="str">
        <f>IF(入力!C28="","",入力!L28)</f>
        <v/>
      </c>
      <c r="L43" s="69" t="str">
        <f>IF(入力!C28="","",入力!K28)</f>
        <v/>
      </c>
    </row>
    <row r="44" spans="1:14" ht="44.25" customHeight="1" x14ac:dyDescent="0.15">
      <c r="A44" s="56" t="str">
        <f>IF(入力!$C29="","",入力!$B$1)</f>
        <v/>
      </c>
      <c r="B44" s="42" t="str">
        <f>IF(入力!$C29="","",入力!C29)</f>
        <v/>
      </c>
      <c r="C44" s="43" t="str">
        <f>IF(入力!$C29="","",入力!D29)</f>
        <v/>
      </c>
      <c r="D44" s="43" t="str">
        <f>IF(入力!$C29="","",入力!E29)</f>
        <v/>
      </c>
      <c r="E44" s="42" t="str">
        <f>IF(入力!$C29="","",IF(OR(入力!F29=1,入力!F29="男"),"1 男","2 女"))</f>
        <v/>
      </c>
      <c r="F44" s="44" t="str">
        <f>IF(入力!$C29="","",IF(入力!H29=1,"A1 一般（簡易）",IF(入力!H29=2,"A2 一般（法定）",IF(入力!H29=3,"B  生活習慣病",""))))</f>
        <v/>
      </c>
      <c r="G44" s="45" t="str">
        <f>IF(入力!$C29="","",入力!G29)</f>
        <v/>
      </c>
      <c r="H44" s="46" t="str">
        <f>IF(入力!C29="","","本人")</f>
        <v/>
      </c>
      <c r="I44" s="47" t="str">
        <f>IF(入力!$C29="","",IF(入力!I29=1,"1 自己採取法",IF(入力!I29=2,"2 医師採取法",IF(入力!I29=3,"3 希望しない",""))))</f>
        <v/>
      </c>
      <c r="J44" s="48" t="str">
        <f>IF(入力!$C29="","",入力!J29)</f>
        <v/>
      </c>
      <c r="K44" s="49" t="str">
        <f>IF(入力!C29="","",入力!L29)</f>
        <v/>
      </c>
      <c r="L44" s="69" t="str">
        <f>IF(入力!C29="","",入力!K29)</f>
        <v/>
      </c>
    </row>
    <row r="45" spans="1:14" ht="44.25" customHeight="1" x14ac:dyDescent="0.15">
      <c r="A45" s="56" t="str">
        <f>IF(入力!$C30="","",入力!$B$1)</f>
        <v/>
      </c>
      <c r="B45" s="42" t="str">
        <f>IF(入力!$C30="","",入力!C30)</f>
        <v/>
      </c>
      <c r="C45" s="43" t="str">
        <f>IF(入力!$C30="","",入力!D30)</f>
        <v/>
      </c>
      <c r="D45" s="43" t="str">
        <f>IF(入力!$C30="","",入力!E30)</f>
        <v/>
      </c>
      <c r="E45" s="42" t="str">
        <f>IF(入力!$C30="","",IF(OR(入力!F30=1,入力!F30="男"),"1 男","2 女"))</f>
        <v/>
      </c>
      <c r="F45" s="44" t="str">
        <f>IF(入力!$C30="","",IF(入力!H30=1,"A1 一般（簡易）",IF(入力!H30=2,"A2 一般（法定）",IF(入力!H30=3,"B  生活習慣病",""))))</f>
        <v/>
      </c>
      <c r="G45" s="45" t="str">
        <f>IF(入力!$C30="","",入力!G30)</f>
        <v/>
      </c>
      <c r="H45" s="46" t="str">
        <f>IF(入力!C30="","","本人")</f>
        <v/>
      </c>
      <c r="I45" s="47" t="str">
        <f>IF(入力!$C30="","",IF(入力!I30=1,"1 自己採取法",IF(入力!I30=2,"2 医師採取法",IF(入力!I30=3,"3 希望しない",""))))</f>
        <v/>
      </c>
      <c r="J45" s="48" t="str">
        <f>IF(入力!$C30="","",入力!J30)</f>
        <v/>
      </c>
      <c r="K45" s="49" t="str">
        <f>IF(入力!C30="","",入力!L30)</f>
        <v/>
      </c>
      <c r="L45" s="69" t="str">
        <f>IF(入力!C30="","",入力!K30)</f>
        <v/>
      </c>
    </row>
    <row r="46" spans="1:14" ht="44.25" customHeight="1" x14ac:dyDescent="0.15">
      <c r="A46" s="56" t="str">
        <f>IF(入力!$C31="","",入力!$B$1)</f>
        <v/>
      </c>
      <c r="B46" s="42" t="str">
        <f>IF(入力!$C31="","",入力!C31)</f>
        <v/>
      </c>
      <c r="C46" s="43" t="str">
        <f>IF(入力!$C31="","",入力!D31)</f>
        <v/>
      </c>
      <c r="D46" s="43" t="str">
        <f>IF(入力!$C31="","",入力!E31)</f>
        <v/>
      </c>
      <c r="E46" s="42" t="str">
        <f>IF(入力!$C31="","",IF(OR(入力!F31=1,入力!F31="男"),"1 男","2 女"))</f>
        <v/>
      </c>
      <c r="F46" s="44" t="str">
        <f>IF(入力!$C31="","",IF(入力!H31=1,"A1 一般（簡易）",IF(入力!H31=2,"A2 一般（法定）",IF(入力!H31=3,"B  生活習慣病",""))))</f>
        <v/>
      </c>
      <c r="G46" s="45" t="str">
        <f>IF(入力!$C31="","",入力!G31)</f>
        <v/>
      </c>
      <c r="H46" s="46" t="str">
        <f>IF(入力!C31="","","本人")</f>
        <v/>
      </c>
      <c r="I46" s="47" t="str">
        <f>IF(入力!$C31="","",IF(入力!I31=1,"1 自己採取法",IF(入力!I31=2,"2 医師採取法",IF(入力!I31=3,"3 希望しない",""))))</f>
        <v/>
      </c>
      <c r="J46" s="48" t="str">
        <f>IF(入力!$C31="","",入力!J31)</f>
        <v/>
      </c>
      <c r="K46" s="49" t="str">
        <f>IF(入力!C31="","",入力!L31)</f>
        <v/>
      </c>
      <c r="L46" s="69" t="str">
        <f>IF(入力!C31="","",入力!K31)</f>
        <v/>
      </c>
    </row>
    <row r="47" spans="1:14" ht="44.25" customHeight="1" x14ac:dyDescent="0.15">
      <c r="A47" s="56" t="str">
        <f>IF(入力!$C32="","",入力!$B$1)</f>
        <v/>
      </c>
      <c r="B47" s="42" t="str">
        <f>IF(入力!$C32="","",入力!C32)</f>
        <v/>
      </c>
      <c r="C47" s="43" t="str">
        <f>IF(入力!$C32="","",入力!D32)</f>
        <v/>
      </c>
      <c r="D47" s="43" t="str">
        <f>IF(入力!$C32="","",入力!E32)</f>
        <v/>
      </c>
      <c r="E47" s="42" t="str">
        <f>IF(入力!$C32="","",IF(OR(入力!F32=1,入力!F32="男"),"1 男","2 女"))</f>
        <v/>
      </c>
      <c r="F47" s="44" t="str">
        <f>IF(入力!$C32="","",IF(入力!H32=1,"A1 一般（簡易）",IF(入力!H32=2,"A2 一般（法定）",IF(入力!H32=3,"B  生活習慣病",""))))</f>
        <v/>
      </c>
      <c r="G47" s="45" t="str">
        <f>IF(入力!$C32="","",入力!G32)</f>
        <v/>
      </c>
      <c r="H47" s="46" t="str">
        <f>IF(入力!C32="","","本人")</f>
        <v/>
      </c>
      <c r="I47" s="47" t="str">
        <f>IF(入力!$C32="","",IF(入力!I32=1,"1 自己採取法",IF(入力!I32=2,"2 医師採取法",IF(入力!I32=3,"3 希望しない",""))))</f>
        <v/>
      </c>
      <c r="J47" s="48" t="str">
        <f>IF(入力!$C32="","",入力!J32)</f>
        <v/>
      </c>
      <c r="K47" s="49" t="str">
        <f>IF(入力!C32="","",入力!L32)</f>
        <v/>
      </c>
      <c r="L47" s="69" t="str">
        <f>IF(入力!C32="","",入力!K32)</f>
        <v/>
      </c>
    </row>
    <row r="48" spans="1:14" ht="44.25" customHeight="1" x14ac:dyDescent="0.15">
      <c r="A48" s="56" t="str">
        <f>IF(入力!$C33="","",入力!$B$1)</f>
        <v/>
      </c>
      <c r="B48" s="42" t="str">
        <f>IF(入力!$C33="","",入力!C33)</f>
        <v/>
      </c>
      <c r="C48" s="43" t="str">
        <f>IF(入力!$C33="","",入力!D33)</f>
        <v/>
      </c>
      <c r="D48" s="43" t="str">
        <f>IF(入力!$C33="","",入力!E33)</f>
        <v/>
      </c>
      <c r="E48" s="42" t="str">
        <f>IF(入力!$C33="","",IF(OR(入力!F33=1,入力!F33="男"),"1 男","2 女"))</f>
        <v/>
      </c>
      <c r="F48" s="44" t="str">
        <f>IF(入力!$C33="","",IF(入力!H33=1,"A1 一般（簡易）",IF(入力!H33=2,"A2 一般（法定）",IF(入力!H33=3,"B  生活習慣病",""))))</f>
        <v/>
      </c>
      <c r="G48" s="45" t="str">
        <f>IF(入力!$C33="","",入力!G33)</f>
        <v/>
      </c>
      <c r="H48" s="46" t="str">
        <f>IF(入力!C33="","","本人")</f>
        <v/>
      </c>
      <c r="I48" s="47" t="str">
        <f>IF(入力!$C33="","",IF(入力!I33=1,"1 自己採取法",IF(入力!I33=2,"2 医師採取法",IF(入力!I33=3,"3 希望しない",""))))</f>
        <v/>
      </c>
      <c r="J48" s="48" t="str">
        <f>IF(入力!$C33="","",入力!J33)</f>
        <v/>
      </c>
      <c r="K48" s="49" t="str">
        <f>IF(入力!C33="","",入力!L33)</f>
        <v/>
      </c>
      <c r="L48" s="69" t="str">
        <f>IF(入力!C33="","",入力!K33)</f>
        <v/>
      </c>
    </row>
    <row r="49" spans="1:14" ht="44.25" customHeight="1" x14ac:dyDescent="0.15">
      <c r="A49" s="56" t="str">
        <f>IF(入力!$C34="","",入力!$B$1)</f>
        <v/>
      </c>
      <c r="B49" s="42" t="str">
        <f>IF(入力!$C34="","",入力!C34)</f>
        <v/>
      </c>
      <c r="C49" s="43" t="str">
        <f>IF(入力!$C34="","",入力!D34)</f>
        <v/>
      </c>
      <c r="D49" s="43" t="str">
        <f>IF(入力!$C34="","",入力!E34)</f>
        <v/>
      </c>
      <c r="E49" s="42" t="str">
        <f>IF(入力!$C34="","",IF(OR(入力!F34=1,入力!F34="男"),"1 男","2 女"))</f>
        <v/>
      </c>
      <c r="F49" s="44" t="str">
        <f>IF(入力!$C34="","",IF(入力!H34=1,"A1 一般（簡易）",IF(入力!H34=2,"A2 一般（法定）",IF(入力!H34=3,"B  生活習慣病",""))))</f>
        <v/>
      </c>
      <c r="G49" s="45" t="str">
        <f>IF(入力!$C34="","",入力!G34)</f>
        <v/>
      </c>
      <c r="H49" s="46" t="str">
        <f>IF(入力!C34="","","本人")</f>
        <v/>
      </c>
      <c r="I49" s="47" t="str">
        <f>IF(入力!$C34="","",IF(入力!I34=1,"1 自己採取法",IF(入力!I34=2,"2 医師採取法",IF(入力!I34=3,"3 希望しない",""))))</f>
        <v/>
      </c>
      <c r="J49" s="48" t="str">
        <f>IF(入力!$C34="","",入力!J34)</f>
        <v/>
      </c>
      <c r="K49" s="49" t="str">
        <f>IF(入力!C34="","",入力!L34)</f>
        <v/>
      </c>
      <c r="L49" s="69" t="str">
        <f>IF(入力!C34="","",入力!K34)</f>
        <v/>
      </c>
    </row>
    <row r="50" spans="1:14" ht="44.25" customHeight="1" x14ac:dyDescent="0.15">
      <c r="A50" s="56" t="str">
        <f>IF(入力!$C35="","",入力!$B$1)</f>
        <v/>
      </c>
      <c r="B50" s="42" t="str">
        <f>IF(入力!$C35="","",入力!C35)</f>
        <v/>
      </c>
      <c r="C50" s="43" t="str">
        <f>IF(入力!$C35="","",入力!D35)</f>
        <v/>
      </c>
      <c r="D50" s="43" t="str">
        <f>IF(入力!$C35="","",入力!E35)</f>
        <v/>
      </c>
      <c r="E50" s="42" t="str">
        <f>IF(入力!$C35="","",IF(OR(入力!F35=1,入力!F35="男"),"1 男","2 女"))</f>
        <v/>
      </c>
      <c r="F50" s="44" t="str">
        <f>IF(入力!$C35="","",IF(入力!H35=1,"A1 一般（簡易）",IF(入力!H35=2,"A2 一般（法定）",IF(入力!H35=3,"B  生活習慣病",""))))</f>
        <v/>
      </c>
      <c r="G50" s="45" t="str">
        <f>IF(入力!$C35="","",入力!G35)</f>
        <v/>
      </c>
      <c r="H50" s="46" t="str">
        <f>IF(入力!C35="","","本人")</f>
        <v/>
      </c>
      <c r="I50" s="47" t="str">
        <f>IF(入力!$C35="","",IF(入力!I35=1,"1 自己採取法",IF(入力!I35=2,"2 医師採取法",IF(入力!I35=3,"3 希望しない",""))))</f>
        <v/>
      </c>
      <c r="J50" s="48" t="str">
        <f>IF(入力!$C35="","",入力!J35)</f>
        <v/>
      </c>
      <c r="K50" s="49" t="str">
        <f>IF(入力!C35="","",入力!L35)</f>
        <v/>
      </c>
      <c r="L50" s="69" t="str">
        <f>IF(入力!C35="","",入力!K35)</f>
        <v/>
      </c>
    </row>
    <row r="51" spans="1:14" ht="44.25" customHeight="1" x14ac:dyDescent="0.15">
      <c r="A51" s="56" t="str">
        <f>IF(入力!$C36="","",入力!$B$1)</f>
        <v/>
      </c>
      <c r="B51" s="42" t="str">
        <f>IF(入力!$C36="","",入力!C36)</f>
        <v/>
      </c>
      <c r="C51" s="43" t="str">
        <f>IF(入力!$C36="","",入力!D36)</f>
        <v/>
      </c>
      <c r="D51" s="43" t="str">
        <f>IF(入力!$C36="","",入力!E36)</f>
        <v/>
      </c>
      <c r="E51" s="42" t="str">
        <f>IF(入力!$C36="","",IF(OR(入力!F36=1,入力!F36="男"),"1 男","2 女"))</f>
        <v/>
      </c>
      <c r="F51" s="44" t="str">
        <f>IF(入力!$C36="","",IF(入力!H36=1,"A1 一般（簡易）",IF(入力!H36=2,"A2 一般（法定）",IF(入力!H36=3,"B  生活習慣病",""))))</f>
        <v/>
      </c>
      <c r="G51" s="45" t="str">
        <f>IF(入力!$C36="","",入力!G36)</f>
        <v/>
      </c>
      <c r="H51" s="46" t="str">
        <f>IF(入力!C36="","","本人")</f>
        <v/>
      </c>
      <c r="I51" s="47" t="str">
        <f>IF(入力!$C36="","",IF(入力!I36=1,"1 自己採取法",IF(入力!I36=2,"2 医師採取法",IF(入力!I36=3,"3 希望しない",""))))</f>
        <v/>
      </c>
      <c r="J51" s="48" t="str">
        <f>IF(入力!$C36="","",入力!J36)</f>
        <v/>
      </c>
      <c r="K51" s="49" t="str">
        <f>IF(入力!C36="","",入力!L36)</f>
        <v/>
      </c>
      <c r="L51" s="69" t="str">
        <f>IF(入力!C36="","",入力!K36)</f>
        <v/>
      </c>
    </row>
    <row r="52" spans="1:14" ht="44.25" customHeight="1" x14ac:dyDescent="0.15">
      <c r="A52" s="57" t="str">
        <f>IF(入力!$C37="","",入力!$B$1)</f>
        <v/>
      </c>
      <c r="B52" s="58" t="str">
        <f>IF(入力!$C37="","",入力!C37)</f>
        <v/>
      </c>
      <c r="C52" s="59" t="str">
        <f>IF(入力!$C37="","",入力!D37)</f>
        <v/>
      </c>
      <c r="D52" s="59" t="str">
        <f>IF(入力!$C37="","",入力!E37)</f>
        <v/>
      </c>
      <c r="E52" s="58" t="str">
        <f>IF(入力!$C37="","",IF(OR(入力!F37=1,入力!F37="男"),"1 男","2 女"))</f>
        <v/>
      </c>
      <c r="F52" s="60" t="str">
        <f>IF(入力!$C37="","",IF(入力!H37=1,"A1 一般（簡易）",IF(入力!H37=2,"A2 一般（法定）",IF(入力!H37=3,"B  生活習慣病",""))))</f>
        <v/>
      </c>
      <c r="G52" s="61" t="str">
        <f>IF(入力!$C37="","",入力!G37)</f>
        <v/>
      </c>
      <c r="H52" s="62" t="str">
        <f>IF(入力!C37="","","本人")</f>
        <v/>
      </c>
      <c r="I52" s="63" t="str">
        <f>IF(入力!$C37="","",IF(入力!I37=1,"1 自己採取法",IF(入力!I37=2,"2 医師採取法",IF(入力!I37=3,"3 希望しない",""))))</f>
        <v/>
      </c>
      <c r="J52" s="64" t="str">
        <f>IF(入力!$C37="","",入力!J37)</f>
        <v/>
      </c>
      <c r="K52" s="65" t="str">
        <f>IF(入力!C37="","",入力!L37)</f>
        <v/>
      </c>
      <c r="L52" s="70" t="str">
        <f>IF(入力!C37="","",入力!K37)</f>
        <v/>
      </c>
    </row>
    <row r="53" spans="1:14" ht="26.25" customHeight="1" x14ac:dyDescent="0.15">
      <c r="A53" s="15" t="s">
        <v>34</v>
      </c>
      <c r="B53" s="2"/>
      <c r="C53" s="2" t="s">
        <v>56</v>
      </c>
      <c r="H53" s="2" t="s">
        <v>58</v>
      </c>
      <c r="L53" s="16"/>
      <c r="N53" s="2"/>
    </row>
    <row r="54" spans="1:14" ht="26.25" customHeight="1" x14ac:dyDescent="0.15">
      <c r="A54" s="15" t="s">
        <v>36</v>
      </c>
      <c r="B54" s="2"/>
      <c r="C54" s="2" t="s">
        <v>35</v>
      </c>
      <c r="H54" s="66" t="str">
        <f>$H$16</f>
        <v>⑤　申込締切日は、令和６年９月１７日（火）です。</v>
      </c>
      <c r="L54" s="16"/>
    </row>
    <row r="55" spans="1:14" ht="26.25" customHeight="1" x14ac:dyDescent="0.15">
      <c r="A55" s="2"/>
      <c r="B55" s="15"/>
      <c r="C55" s="2" t="s">
        <v>57</v>
      </c>
      <c r="H55" s="66"/>
    </row>
    <row r="56" spans="1:14" ht="26.25" customHeight="1" x14ac:dyDescent="0.15">
      <c r="A56" s="2"/>
      <c r="B56" s="15"/>
    </row>
    <row r="57" spans="1:14" ht="26.25" customHeight="1" x14ac:dyDescent="0.15"/>
    <row r="58" spans="1:14" ht="41.25" customHeight="1" x14ac:dyDescent="0.15">
      <c r="A58" s="113" t="str">
        <f>$A$1</f>
        <v>令和６年度　秋季会場別健診申込書</v>
      </c>
      <c r="B58" s="113"/>
      <c r="C58" s="113"/>
      <c r="D58" s="113"/>
      <c r="E58" s="113"/>
      <c r="F58" s="113"/>
      <c r="G58" s="11"/>
      <c r="H58" s="11"/>
      <c r="I58" s="11"/>
      <c r="K58" s="13"/>
      <c r="L58" s="12">
        <f>L39+1</f>
        <v>4</v>
      </c>
    </row>
    <row r="59" spans="1:14" ht="48" customHeight="1" x14ac:dyDescent="0.15">
      <c r="A59" s="111" t="s">
        <v>0</v>
      </c>
      <c r="B59" s="111"/>
      <c r="C59" s="37" t="s">
        <v>40</v>
      </c>
      <c r="D59" s="111" t="s">
        <v>44</v>
      </c>
      <c r="E59" s="111"/>
      <c r="F59" s="111"/>
      <c r="G59" s="38" t="s">
        <v>1</v>
      </c>
      <c r="H59" s="112">
        <f>$H$2</f>
        <v>0</v>
      </c>
      <c r="I59" s="112"/>
      <c r="J59" s="112"/>
      <c r="K59" s="115" t="str">
        <f>$K$2</f>
        <v>担 当 者　　</v>
      </c>
      <c r="L59" s="115"/>
    </row>
    <row r="60" spans="1:14" ht="48" customHeight="1" x14ac:dyDescent="0.15">
      <c r="A60" s="39" t="s">
        <v>2</v>
      </c>
      <c r="B60" s="40" t="str">
        <f>$B$3</f>
        <v/>
      </c>
      <c r="C60" s="14" t="s">
        <v>41</v>
      </c>
      <c r="D60" s="109" t="str">
        <f>$D$3</f>
        <v>東京金属事業健康保険組合　多摩支部</v>
      </c>
      <c r="E60" s="109"/>
      <c r="F60" s="109"/>
      <c r="G60" s="41" t="s">
        <v>3</v>
      </c>
      <c r="H60" s="110">
        <f>$H$3</f>
        <v>0</v>
      </c>
      <c r="I60" s="110"/>
      <c r="J60" s="110"/>
      <c r="K60" s="114" t="str">
        <f>$K$3</f>
        <v>電話番号　　</v>
      </c>
      <c r="L60" s="114"/>
    </row>
    <row r="61" spans="1:14" ht="63" customHeight="1" x14ac:dyDescent="0.15">
      <c r="A61" s="50" t="s">
        <v>17</v>
      </c>
      <c r="B61" s="51" t="s">
        <v>18</v>
      </c>
      <c r="C61" s="51" t="s">
        <v>5</v>
      </c>
      <c r="D61" s="51" t="s">
        <v>16</v>
      </c>
      <c r="E61" s="52" t="s">
        <v>53</v>
      </c>
      <c r="F61" s="53" t="s">
        <v>54</v>
      </c>
      <c r="G61" s="51" t="s">
        <v>11</v>
      </c>
      <c r="H61" s="52" t="s">
        <v>37</v>
      </c>
      <c r="I61" s="54" t="s">
        <v>55</v>
      </c>
      <c r="J61" s="52" t="s">
        <v>4</v>
      </c>
      <c r="K61" s="51" t="s">
        <v>25</v>
      </c>
      <c r="L61" s="55" t="s">
        <v>22</v>
      </c>
    </row>
    <row r="62" spans="1:14" ht="44.25" customHeight="1" x14ac:dyDescent="0.15">
      <c r="A62" s="56" t="str">
        <f>IF(入力!$C38="","",入力!$B$1)</f>
        <v/>
      </c>
      <c r="B62" s="42" t="str">
        <f>IF(入力!$C38="","",入力!C38)</f>
        <v/>
      </c>
      <c r="C62" s="43" t="str">
        <f>IF(入力!$C38="","",入力!D38)</f>
        <v/>
      </c>
      <c r="D62" s="43" t="str">
        <f>IF(入力!$C38="","",入力!E38)</f>
        <v/>
      </c>
      <c r="E62" s="42" t="str">
        <f>IF(入力!$C38="","",IF(OR(入力!F38=1,入力!F38="男"),"1 男","2 女"))</f>
        <v/>
      </c>
      <c r="F62" s="44" t="str">
        <f>IF(入力!$C38="","",IF(入力!H38=1,"A1 一般（簡易）",IF(入力!H38=2,"A2 一般（法定）",IF(入力!H38=3,"B  生活習慣病",""))))</f>
        <v/>
      </c>
      <c r="G62" s="45" t="str">
        <f>IF(入力!$C38="","",入力!G38)</f>
        <v/>
      </c>
      <c r="H62" s="46" t="str">
        <f>IF(入力!C38="","","本人")</f>
        <v/>
      </c>
      <c r="I62" s="47" t="str">
        <f>IF(入力!$C38="","",IF(入力!I38=1,"1 自己採取法",IF(入力!I38=2,"2 医師採取法",IF(入力!I38=3,"3 希望しない",""))))</f>
        <v/>
      </c>
      <c r="J62" s="48" t="str">
        <f>IF(入力!$C38="","",入力!J38)</f>
        <v/>
      </c>
      <c r="K62" s="49" t="str">
        <f>IF(入力!C38="","",入力!L38)</f>
        <v/>
      </c>
      <c r="L62" s="69" t="str">
        <f>IF(入力!C38="","",入力!K38)</f>
        <v/>
      </c>
    </row>
    <row r="63" spans="1:14" ht="44.25" customHeight="1" x14ac:dyDescent="0.15">
      <c r="A63" s="56" t="str">
        <f>IF(入力!$C39="","",入力!$B$1)</f>
        <v/>
      </c>
      <c r="B63" s="42" t="str">
        <f>IF(入力!$C39="","",入力!C39)</f>
        <v/>
      </c>
      <c r="C63" s="43" t="str">
        <f>IF(入力!$C39="","",入力!D39)</f>
        <v/>
      </c>
      <c r="D63" s="43" t="str">
        <f>IF(入力!$C39="","",入力!E39)</f>
        <v/>
      </c>
      <c r="E63" s="42" t="str">
        <f>IF(入力!$C39="","",IF(OR(入力!F39=1,入力!F39="男"),"1 男","2 女"))</f>
        <v/>
      </c>
      <c r="F63" s="44" t="str">
        <f>IF(入力!$C39="","",IF(入力!H39=1,"A1 一般（簡易）",IF(入力!H39=2,"A2 一般（法定）",IF(入力!H39=3,"B  生活習慣病",""))))</f>
        <v/>
      </c>
      <c r="G63" s="45" t="str">
        <f>IF(入力!$C39="","",入力!G39)</f>
        <v/>
      </c>
      <c r="H63" s="46" t="str">
        <f>IF(入力!C39="","","本人")</f>
        <v/>
      </c>
      <c r="I63" s="47" t="str">
        <f>IF(入力!$C39="","",IF(入力!I39=1,"1 自己採取法",IF(入力!I39=2,"2 医師採取法",IF(入力!I39=3,"3 希望しない",""))))</f>
        <v/>
      </c>
      <c r="J63" s="48" t="str">
        <f>IF(入力!$C39="","",入力!J39)</f>
        <v/>
      </c>
      <c r="K63" s="49" t="str">
        <f>IF(入力!C39="","",入力!L39)</f>
        <v/>
      </c>
      <c r="L63" s="69" t="str">
        <f>IF(入力!C39="","",入力!K39)</f>
        <v/>
      </c>
    </row>
    <row r="64" spans="1:14" ht="44.25" customHeight="1" x14ac:dyDescent="0.15">
      <c r="A64" s="56" t="str">
        <f>IF(入力!$C40="","",入力!$B$1)</f>
        <v/>
      </c>
      <c r="B64" s="42" t="str">
        <f>IF(入力!$C40="","",入力!C40)</f>
        <v/>
      </c>
      <c r="C64" s="43" t="str">
        <f>IF(入力!$C40="","",入力!D40)</f>
        <v/>
      </c>
      <c r="D64" s="43" t="str">
        <f>IF(入力!$C40="","",入力!E40)</f>
        <v/>
      </c>
      <c r="E64" s="42" t="str">
        <f>IF(入力!$C40="","",IF(OR(入力!F40=1,入力!F40="男"),"1 男","2 女"))</f>
        <v/>
      </c>
      <c r="F64" s="44" t="str">
        <f>IF(入力!$C40="","",IF(入力!H40=1,"A1 一般（簡易）",IF(入力!H40=2,"A2 一般（法定）",IF(入力!H40=3,"B  生活習慣病",""))))</f>
        <v/>
      </c>
      <c r="G64" s="45" t="str">
        <f>IF(入力!$C40="","",入力!G40)</f>
        <v/>
      </c>
      <c r="H64" s="46" t="str">
        <f>IF(入力!C40="","","本人")</f>
        <v/>
      </c>
      <c r="I64" s="47" t="str">
        <f>IF(入力!$C40="","",IF(入力!I40=1,"1 自己採取法",IF(入力!I40=2,"2 医師採取法",IF(入力!I40=3,"3 希望しない",""))))</f>
        <v/>
      </c>
      <c r="J64" s="48" t="str">
        <f>IF(入力!$C40="","",入力!J40)</f>
        <v/>
      </c>
      <c r="K64" s="49" t="str">
        <f>IF(入力!C40="","",入力!L40)</f>
        <v/>
      </c>
      <c r="L64" s="69" t="str">
        <f>IF(入力!C40="","",入力!K40)</f>
        <v/>
      </c>
    </row>
    <row r="65" spans="1:14" ht="44.25" customHeight="1" x14ac:dyDescent="0.15">
      <c r="A65" s="56" t="str">
        <f>IF(入力!$C41="","",入力!$B$1)</f>
        <v/>
      </c>
      <c r="B65" s="42" t="str">
        <f>IF(入力!$C41="","",入力!C41)</f>
        <v/>
      </c>
      <c r="C65" s="43" t="str">
        <f>IF(入力!$C41="","",入力!D41)</f>
        <v/>
      </c>
      <c r="D65" s="43" t="str">
        <f>IF(入力!$C41="","",入力!E41)</f>
        <v/>
      </c>
      <c r="E65" s="42" t="str">
        <f>IF(入力!$C41="","",IF(OR(入力!F41=1,入力!F41="男"),"1 男","2 女"))</f>
        <v/>
      </c>
      <c r="F65" s="44" t="str">
        <f>IF(入力!$C41="","",IF(入力!H41=1,"A1 一般（簡易）",IF(入力!H41=2,"A2 一般（法定）",IF(入力!H41=3,"B  生活習慣病",""))))</f>
        <v/>
      </c>
      <c r="G65" s="45" t="str">
        <f>IF(入力!$C41="","",入力!G41)</f>
        <v/>
      </c>
      <c r="H65" s="46" t="str">
        <f>IF(入力!C41="","","本人")</f>
        <v/>
      </c>
      <c r="I65" s="47" t="str">
        <f>IF(入力!$C41="","",IF(入力!I41=1,"1 自己採取法",IF(入力!I41=2,"2 医師採取法",IF(入力!I41=3,"3 希望しない",""))))</f>
        <v/>
      </c>
      <c r="J65" s="48" t="str">
        <f>IF(入力!$C41="","",入力!J41)</f>
        <v/>
      </c>
      <c r="K65" s="49" t="str">
        <f>IF(入力!C41="","",入力!L41)</f>
        <v/>
      </c>
      <c r="L65" s="69" t="str">
        <f>IF(入力!C41="","",入力!K41)</f>
        <v/>
      </c>
    </row>
    <row r="66" spans="1:14" ht="44.25" customHeight="1" x14ac:dyDescent="0.15">
      <c r="A66" s="56" t="str">
        <f>IF(入力!$C42="","",入力!$B$1)</f>
        <v/>
      </c>
      <c r="B66" s="42" t="str">
        <f>IF(入力!$C42="","",入力!C42)</f>
        <v/>
      </c>
      <c r="C66" s="43" t="str">
        <f>IF(入力!$C42="","",入力!D42)</f>
        <v/>
      </c>
      <c r="D66" s="43" t="str">
        <f>IF(入力!$C42="","",入力!E42)</f>
        <v/>
      </c>
      <c r="E66" s="42" t="str">
        <f>IF(入力!$C42="","",IF(OR(入力!F42=1,入力!F42="男"),"1 男","2 女"))</f>
        <v/>
      </c>
      <c r="F66" s="44" t="str">
        <f>IF(入力!$C42="","",IF(入力!H42=1,"A1 一般（簡易）",IF(入力!H42=2,"A2 一般（法定）",IF(入力!H42=3,"B  生活習慣病",""))))</f>
        <v/>
      </c>
      <c r="G66" s="45" t="str">
        <f>IF(入力!$C42="","",入力!G42)</f>
        <v/>
      </c>
      <c r="H66" s="46" t="str">
        <f>IF(入力!C42="","","本人")</f>
        <v/>
      </c>
      <c r="I66" s="47" t="str">
        <f>IF(入力!$C42="","",IF(入力!I42=1,"1 自己採取法",IF(入力!I42=2,"2 医師採取法",IF(入力!I42=3,"3 希望しない",""))))</f>
        <v/>
      </c>
      <c r="J66" s="48" t="str">
        <f>IF(入力!$C42="","",入力!J42)</f>
        <v/>
      </c>
      <c r="K66" s="49" t="str">
        <f>IF(入力!C42="","",入力!L42)</f>
        <v/>
      </c>
      <c r="L66" s="69" t="str">
        <f>IF(入力!C42="","",入力!K42)</f>
        <v/>
      </c>
    </row>
    <row r="67" spans="1:14" ht="44.25" customHeight="1" x14ac:dyDescent="0.15">
      <c r="A67" s="56" t="str">
        <f>IF(入力!$C43="","",入力!$B$1)</f>
        <v/>
      </c>
      <c r="B67" s="42" t="str">
        <f>IF(入力!$C43="","",入力!C43)</f>
        <v/>
      </c>
      <c r="C67" s="43" t="str">
        <f>IF(入力!$C43="","",入力!D43)</f>
        <v/>
      </c>
      <c r="D67" s="43" t="str">
        <f>IF(入力!$C43="","",入力!E43)</f>
        <v/>
      </c>
      <c r="E67" s="42" t="str">
        <f>IF(入力!$C43="","",IF(OR(入力!F43=1,入力!F43="男"),"1 男","2 女"))</f>
        <v/>
      </c>
      <c r="F67" s="44" t="str">
        <f>IF(入力!$C43="","",IF(入力!H43=1,"A1 一般（簡易）",IF(入力!H43=2,"A2 一般（法定）",IF(入力!H43=3,"B  生活習慣病",""))))</f>
        <v/>
      </c>
      <c r="G67" s="45" t="str">
        <f>IF(入力!$C43="","",入力!G43)</f>
        <v/>
      </c>
      <c r="H67" s="46" t="str">
        <f>IF(入力!C43="","","本人")</f>
        <v/>
      </c>
      <c r="I67" s="47" t="str">
        <f>IF(入力!$C43="","",IF(入力!I43=1,"1 自己採取法",IF(入力!I43=2,"2 医師採取法",IF(入力!I43=3,"3 希望しない",""))))</f>
        <v/>
      </c>
      <c r="J67" s="48" t="str">
        <f>IF(入力!$C43="","",入力!J43)</f>
        <v/>
      </c>
      <c r="K67" s="49" t="str">
        <f>IF(入力!C43="","",入力!L43)</f>
        <v/>
      </c>
      <c r="L67" s="69" t="str">
        <f>IF(入力!C43="","",入力!K43)</f>
        <v/>
      </c>
    </row>
    <row r="68" spans="1:14" ht="44.25" customHeight="1" x14ac:dyDescent="0.15">
      <c r="A68" s="56" t="str">
        <f>IF(入力!$C44="","",入力!$B$1)</f>
        <v/>
      </c>
      <c r="B68" s="42" t="str">
        <f>IF(入力!$C44="","",入力!C44)</f>
        <v/>
      </c>
      <c r="C68" s="43" t="str">
        <f>IF(入力!$C44="","",入力!D44)</f>
        <v/>
      </c>
      <c r="D68" s="43" t="str">
        <f>IF(入力!$C44="","",入力!E44)</f>
        <v/>
      </c>
      <c r="E68" s="42" t="str">
        <f>IF(入力!$C44="","",IF(OR(入力!F44=1,入力!F44="男"),"1 男","2 女"))</f>
        <v/>
      </c>
      <c r="F68" s="44" t="str">
        <f>IF(入力!$C44="","",IF(入力!H44=1,"A1 一般（簡易）",IF(入力!H44=2,"A2 一般（法定）",IF(入力!H44=3,"B  生活習慣病",""))))</f>
        <v/>
      </c>
      <c r="G68" s="45" t="str">
        <f>IF(入力!$C44="","",入力!G44)</f>
        <v/>
      </c>
      <c r="H68" s="46" t="str">
        <f>IF(入力!C44="","","本人")</f>
        <v/>
      </c>
      <c r="I68" s="47" t="str">
        <f>IF(入力!$C44="","",IF(入力!I44=1,"1 自己採取法",IF(入力!I44=2,"2 医師採取法",IF(入力!I44=3,"3 希望しない",""))))</f>
        <v/>
      </c>
      <c r="J68" s="48" t="str">
        <f>IF(入力!$C44="","",入力!J44)</f>
        <v/>
      </c>
      <c r="K68" s="49" t="str">
        <f>IF(入力!C44="","",入力!L44)</f>
        <v/>
      </c>
      <c r="L68" s="69" t="str">
        <f>IF(入力!C44="","",入力!K44)</f>
        <v/>
      </c>
    </row>
    <row r="69" spans="1:14" ht="44.25" customHeight="1" x14ac:dyDescent="0.15">
      <c r="A69" s="56" t="str">
        <f>IF(入力!$C45="","",入力!$B$1)</f>
        <v/>
      </c>
      <c r="B69" s="42" t="str">
        <f>IF(入力!$C45="","",入力!C45)</f>
        <v/>
      </c>
      <c r="C69" s="43" t="str">
        <f>IF(入力!$C45="","",入力!D45)</f>
        <v/>
      </c>
      <c r="D69" s="43" t="str">
        <f>IF(入力!$C45="","",入力!E45)</f>
        <v/>
      </c>
      <c r="E69" s="42" t="str">
        <f>IF(入力!$C45="","",IF(OR(入力!F45=1,入力!F45="男"),"1 男","2 女"))</f>
        <v/>
      </c>
      <c r="F69" s="44" t="str">
        <f>IF(入力!$C45="","",IF(入力!H45=1,"A1 一般（簡易）",IF(入力!H45=2,"A2 一般（法定）",IF(入力!H45=3,"B  生活習慣病",""))))</f>
        <v/>
      </c>
      <c r="G69" s="45" t="str">
        <f>IF(入力!$C45="","",入力!G45)</f>
        <v/>
      </c>
      <c r="H69" s="46" t="str">
        <f>IF(入力!C45="","","本人")</f>
        <v/>
      </c>
      <c r="I69" s="47" t="str">
        <f>IF(入力!$C45="","",IF(入力!I45=1,"1 自己採取法",IF(入力!I45=2,"2 医師採取法",IF(入力!I45=3,"3 希望しない",""))))</f>
        <v/>
      </c>
      <c r="J69" s="48" t="str">
        <f>IF(入力!$C45="","",入力!J45)</f>
        <v/>
      </c>
      <c r="K69" s="49" t="str">
        <f>IF(入力!C45="","",入力!L45)</f>
        <v/>
      </c>
      <c r="L69" s="69" t="str">
        <f>IF(入力!C45="","",入力!K45)</f>
        <v/>
      </c>
    </row>
    <row r="70" spans="1:14" ht="44.25" customHeight="1" x14ac:dyDescent="0.15">
      <c r="A70" s="56" t="str">
        <f>IF(入力!$C46="","",入力!$B$1)</f>
        <v/>
      </c>
      <c r="B70" s="42" t="str">
        <f>IF(入力!$C46="","",入力!C46)</f>
        <v/>
      </c>
      <c r="C70" s="43" t="str">
        <f>IF(入力!$C46="","",入力!D46)</f>
        <v/>
      </c>
      <c r="D70" s="43" t="str">
        <f>IF(入力!$C46="","",入力!E46)</f>
        <v/>
      </c>
      <c r="E70" s="42" t="str">
        <f>IF(入力!$C46="","",IF(OR(入力!F46=1,入力!F46="男"),"1 男","2 女"))</f>
        <v/>
      </c>
      <c r="F70" s="44" t="str">
        <f>IF(入力!$C46="","",IF(入力!H46=1,"A1 一般（簡易）",IF(入力!H46=2,"A2 一般（法定）",IF(入力!H46=3,"B  生活習慣病",""))))</f>
        <v/>
      </c>
      <c r="G70" s="45" t="str">
        <f>IF(入力!$C46="","",入力!G46)</f>
        <v/>
      </c>
      <c r="H70" s="46" t="str">
        <f>IF(入力!C46="","","本人")</f>
        <v/>
      </c>
      <c r="I70" s="47" t="str">
        <f>IF(入力!$C46="","",IF(入力!I46=1,"1 自己採取法",IF(入力!I46=2,"2 医師採取法",IF(入力!I46=3,"3 希望しない",""))))</f>
        <v/>
      </c>
      <c r="J70" s="48" t="str">
        <f>IF(入力!$C46="","",入力!J46)</f>
        <v/>
      </c>
      <c r="K70" s="49" t="str">
        <f>IF(入力!C46="","",入力!L46)</f>
        <v/>
      </c>
      <c r="L70" s="69" t="str">
        <f>IF(入力!C46="","",入力!K46)</f>
        <v/>
      </c>
    </row>
    <row r="71" spans="1:14" ht="44.25" customHeight="1" x14ac:dyDescent="0.15">
      <c r="A71" s="57" t="str">
        <f>IF(入力!$C47="","",入力!$B$1)</f>
        <v/>
      </c>
      <c r="B71" s="58" t="str">
        <f>IF(入力!$C47="","",入力!C47)</f>
        <v/>
      </c>
      <c r="C71" s="59" t="str">
        <f>IF(入力!$C47="","",入力!D47)</f>
        <v/>
      </c>
      <c r="D71" s="59" t="str">
        <f>IF(入力!$C47="","",入力!E47)</f>
        <v/>
      </c>
      <c r="E71" s="58" t="str">
        <f>IF(入力!$C47="","",IF(OR(入力!F47=1,入力!F47="男"),"1 男","2 女"))</f>
        <v/>
      </c>
      <c r="F71" s="60" t="str">
        <f>IF(入力!$C47="","",IF(入力!H47=1,"A1 一般（簡易）",IF(入力!H47=2,"A2 一般（法定）",IF(入力!H47=3,"B  生活習慣病",""))))</f>
        <v/>
      </c>
      <c r="G71" s="61" t="str">
        <f>IF(入力!$C47="","",入力!G47)</f>
        <v/>
      </c>
      <c r="H71" s="62" t="str">
        <f>IF(入力!C47="","","本人")</f>
        <v/>
      </c>
      <c r="I71" s="63" t="str">
        <f>IF(入力!$C47="","",IF(入力!I47=1,"1 自己採取法",IF(入力!I47=2,"2 医師採取法",IF(入力!I47=3,"3 希望しない",""))))</f>
        <v/>
      </c>
      <c r="J71" s="64" t="str">
        <f>IF(入力!$C47="","",入力!J47)</f>
        <v/>
      </c>
      <c r="K71" s="65" t="str">
        <f>IF(入力!C47="","",入力!L47)</f>
        <v/>
      </c>
      <c r="L71" s="70" t="str">
        <f>IF(入力!C47="","",入力!K47)</f>
        <v/>
      </c>
    </row>
    <row r="72" spans="1:14" ht="26.25" customHeight="1" x14ac:dyDescent="0.15">
      <c r="A72" s="15" t="s">
        <v>34</v>
      </c>
      <c r="B72" s="2"/>
      <c r="C72" s="2" t="s">
        <v>56</v>
      </c>
      <c r="H72" s="2" t="s">
        <v>58</v>
      </c>
      <c r="L72" s="16"/>
      <c r="N72" s="2"/>
    </row>
    <row r="73" spans="1:14" ht="26.25" customHeight="1" x14ac:dyDescent="0.15">
      <c r="A73" s="15" t="s">
        <v>36</v>
      </c>
      <c r="B73" s="2"/>
      <c r="C73" s="2" t="s">
        <v>35</v>
      </c>
      <c r="H73" s="66" t="str">
        <f>$H$16</f>
        <v>⑤　申込締切日は、令和６年９月１７日（火）です。</v>
      </c>
      <c r="L73" s="16"/>
    </row>
    <row r="74" spans="1:14" ht="26.25" customHeight="1" x14ac:dyDescent="0.15">
      <c r="A74" s="2"/>
      <c r="B74" s="15"/>
      <c r="C74" s="2" t="s">
        <v>57</v>
      </c>
      <c r="H74" s="66"/>
    </row>
    <row r="75" spans="1:14" ht="26.25" customHeight="1" x14ac:dyDescent="0.15">
      <c r="A75" s="2"/>
      <c r="B75" s="15"/>
    </row>
    <row r="76" spans="1:14" ht="26.25" customHeight="1" x14ac:dyDescent="0.15"/>
    <row r="77" spans="1:14" ht="41.25" customHeight="1" x14ac:dyDescent="0.15">
      <c r="A77" s="113" t="str">
        <f>$A$1</f>
        <v>令和６年度　秋季会場別健診申込書</v>
      </c>
      <c r="B77" s="113"/>
      <c r="C77" s="113"/>
      <c r="D77" s="113"/>
      <c r="E77" s="113"/>
      <c r="F77" s="113"/>
      <c r="G77" s="11"/>
      <c r="H77" s="11"/>
      <c r="I77" s="11"/>
      <c r="K77" s="13"/>
      <c r="L77" s="12">
        <f>L58+1</f>
        <v>5</v>
      </c>
    </row>
    <row r="78" spans="1:14" ht="48" customHeight="1" x14ac:dyDescent="0.15">
      <c r="A78" s="111" t="s">
        <v>0</v>
      </c>
      <c r="B78" s="111"/>
      <c r="C78" s="37" t="s">
        <v>40</v>
      </c>
      <c r="D78" s="111" t="s">
        <v>44</v>
      </c>
      <c r="E78" s="111"/>
      <c r="F78" s="111"/>
      <c r="G78" s="38" t="s">
        <v>1</v>
      </c>
      <c r="H78" s="112">
        <f>$H$2</f>
        <v>0</v>
      </c>
      <c r="I78" s="112"/>
      <c r="J78" s="112"/>
      <c r="K78" s="115" t="str">
        <f>$K$2</f>
        <v>担 当 者　　</v>
      </c>
      <c r="L78" s="115"/>
    </row>
    <row r="79" spans="1:14" ht="48" customHeight="1" x14ac:dyDescent="0.15">
      <c r="A79" s="39" t="s">
        <v>2</v>
      </c>
      <c r="B79" s="40" t="str">
        <f>$B$3</f>
        <v/>
      </c>
      <c r="C79" s="14" t="s">
        <v>41</v>
      </c>
      <c r="D79" s="109" t="str">
        <f>$D$3</f>
        <v>東京金属事業健康保険組合　多摩支部</v>
      </c>
      <c r="E79" s="109"/>
      <c r="F79" s="109"/>
      <c r="G79" s="41" t="s">
        <v>3</v>
      </c>
      <c r="H79" s="110">
        <f>$H$3</f>
        <v>0</v>
      </c>
      <c r="I79" s="110"/>
      <c r="J79" s="110"/>
      <c r="K79" s="114" t="str">
        <f>$K$3</f>
        <v>電話番号　　</v>
      </c>
      <c r="L79" s="114"/>
    </row>
    <row r="80" spans="1:14" ht="63" customHeight="1" x14ac:dyDescent="0.15">
      <c r="A80" s="50" t="s">
        <v>17</v>
      </c>
      <c r="B80" s="51" t="s">
        <v>18</v>
      </c>
      <c r="C80" s="51" t="s">
        <v>5</v>
      </c>
      <c r="D80" s="51" t="s">
        <v>16</v>
      </c>
      <c r="E80" s="52" t="s">
        <v>53</v>
      </c>
      <c r="F80" s="53" t="s">
        <v>54</v>
      </c>
      <c r="G80" s="51" t="s">
        <v>11</v>
      </c>
      <c r="H80" s="52" t="s">
        <v>37</v>
      </c>
      <c r="I80" s="54" t="s">
        <v>55</v>
      </c>
      <c r="J80" s="52" t="s">
        <v>4</v>
      </c>
      <c r="K80" s="51" t="s">
        <v>25</v>
      </c>
      <c r="L80" s="55" t="s">
        <v>22</v>
      </c>
    </row>
    <row r="81" spans="1:14" ht="44.25" customHeight="1" x14ac:dyDescent="0.15">
      <c r="A81" s="56" t="str">
        <f>IF(入力!$C48="","",入力!$B$1)</f>
        <v/>
      </c>
      <c r="B81" s="42" t="str">
        <f>IF(入力!$C48="","",入力!C48)</f>
        <v/>
      </c>
      <c r="C81" s="43" t="str">
        <f>IF(入力!$C48="","",入力!D48)</f>
        <v/>
      </c>
      <c r="D81" s="43" t="str">
        <f>IF(入力!$C48="","",入力!E48)</f>
        <v/>
      </c>
      <c r="E81" s="42" t="str">
        <f>IF(入力!$C48="","",IF(OR(入力!F48=1,入力!F48="男"),"1 男","2 女"))</f>
        <v/>
      </c>
      <c r="F81" s="44" t="str">
        <f>IF(入力!$C48="","",IF(入力!H48=1,"A1 一般（簡易）",IF(入力!H48=2,"A2 一般（法定）",IF(入力!H48=3,"B  生活習慣病",""))))</f>
        <v/>
      </c>
      <c r="G81" s="45" t="str">
        <f>IF(入力!$C48="","",入力!G48)</f>
        <v/>
      </c>
      <c r="H81" s="46" t="str">
        <f>IF(入力!C48="","","本人")</f>
        <v/>
      </c>
      <c r="I81" s="47" t="str">
        <f>IF(入力!$C48="","",IF(入力!I48=1,"1 自己採取法",IF(入力!I48=2,"2 医師採取法",IF(入力!I48=3,"3 希望しない",""))))</f>
        <v/>
      </c>
      <c r="J81" s="48" t="str">
        <f>IF(入力!$C48="","",入力!J48)</f>
        <v/>
      </c>
      <c r="K81" s="49" t="str">
        <f>IF(入力!C48="","",入力!L48)</f>
        <v/>
      </c>
      <c r="L81" s="69" t="str">
        <f>IF(入力!C48="","",入力!K48)</f>
        <v/>
      </c>
    </row>
    <row r="82" spans="1:14" ht="44.25" customHeight="1" x14ac:dyDescent="0.15">
      <c r="A82" s="56" t="str">
        <f>IF(入力!$C49="","",入力!$B$1)</f>
        <v/>
      </c>
      <c r="B82" s="42" t="str">
        <f>IF(入力!$C49="","",入力!C49)</f>
        <v/>
      </c>
      <c r="C82" s="43" t="str">
        <f>IF(入力!$C49="","",入力!D49)</f>
        <v/>
      </c>
      <c r="D82" s="43" t="str">
        <f>IF(入力!$C49="","",入力!E49)</f>
        <v/>
      </c>
      <c r="E82" s="42" t="str">
        <f>IF(入力!$C49="","",IF(OR(入力!F49=1,入力!F49="男"),"1 男","2 女"))</f>
        <v/>
      </c>
      <c r="F82" s="44" t="str">
        <f>IF(入力!$C49="","",IF(入力!H49=1,"A1 一般（簡易）",IF(入力!H49=2,"A2 一般（法定）",IF(入力!H49=3,"B  生活習慣病",""))))</f>
        <v/>
      </c>
      <c r="G82" s="45" t="str">
        <f>IF(入力!$C49="","",入力!G49)</f>
        <v/>
      </c>
      <c r="H82" s="46" t="str">
        <f>IF(入力!C49="","","本人")</f>
        <v/>
      </c>
      <c r="I82" s="47" t="str">
        <f>IF(入力!$C49="","",IF(入力!I49=1,"1 自己採取法",IF(入力!I49=2,"2 医師採取法",IF(入力!I49=3,"3 希望しない",""))))</f>
        <v/>
      </c>
      <c r="J82" s="48" t="str">
        <f>IF(入力!$C49="","",入力!J49)</f>
        <v/>
      </c>
      <c r="K82" s="49" t="str">
        <f>IF(入力!C49="","",入力!L49)</f>
        <v/>
      </c>
      <c r="L82" s="69" t="str">
        <f>IF(入力!C49="","",入力!K49)</f>
        <v/>
      </c>
    </row>
    <row r="83" spans="1:14" ht="44.25" customHeight="1" x14ac:dyDescent="0.15">
      <c r="A83" s="56" t="str">
        <f>IF(入力!$C50="","",入力!$B$1)</f>
        <v/>
      </c>
      <c r="B83" s="42" t="str">
        <f>IF(入力!$C50="","",入力!C50)</f>
        <v/>
      </c>
      <c r="C83" s="43" t="str">
        <f>IF(入力!$C50="","",入力!D50)</f>
        <v/>
      </c>
      <c r="D83" s="43" t="str">
        <f>IF(入力!$C50="","",入力!E50)</f>
        <v/>
      </c>
      <c r="E83" s="42" t="str">
        <f>IF(入力!$C50="","",IF(OR(入力!F50=1,入力!F50="男"),"1 男","2 女"))</f>
        <v/>
      </c>
      <c r="F83" s="44" t="str">
        <f>IF(入力!$C50="","",IF(入力!H50=1,"A1 一般（簡易）",IF(入力!H50=2,"A2 一般（法定）",IF(入力!H50=3,"B  生活習慣病",""))))</f>
        <v/>
      </c>
      <c r="G83" s="45" t="str">
        <f>IF(入力!$C50="","",入力!G50)</f>
        <v/>
      </c>
      <c r="H83" s="46" t="str">
        <f>IF(入力!C50="","","本人")</f>
        <v/>
      </c>
      <c r="I83" s="47" t="str">
        <f>IF(入力!$C50="","",IF(入力!I50=1,"1 自己採取法",IF(入力!I50=2,"2 医師採取法",IF(入力!I50=3,"3 希望しない",""))))</f>
        <v/>
      </c>
      <c r="J83" s="48" t="str">
        <f>IF(入力!$C50="","",入力!J50)</f>
        <v/>
      </c>
      <c r="K83" s="49" t="str">
        <f>IF(入力!C50="","",入力!L50)</f>
        <v/>
      </c>
      <c r="L83" s="69" t="str">
        <f>IF(入力!C50="","",入力!K50)</f>
        <v/>
      </c>
    </row>
    <row r="84" spans="1:14" ht="44.25" customHeight="1" x14ac:dyDescent="0.15">
      <c r="A84" s="56" t="str">
        <f>IF(入力!$C51="","",入力!$B$1)</f>
        <v/>
      </c>
      <c r="B84" s="42" t="str">
        <f>IF(入力!$C51="","",入力!C51)</f>
        <v/>
      </c>
      <c r="C84" s="43" t="str">
        <f>IF(入力!$C51="","",入力!D51)</f>
        <v/>
      </c>
      <c r="D84" s="43" t="str">
        <f>IF(入力!$C51="","",入力!E51)</f>
        <v/>
      </c>
      <c r="E84" s="42" t="str">
        <f>IF(入力!$C51="","",IF(OR(入力!F51=1,入力!F51="男"),"1 男","2 女"))</f>
        <v/>
      </c>
      <c r="F84" s="44" t="str">
        <f>IF(入力!$C51="","",IF(入力!H51=1,"A1 一般（簡易）",IF(入力!H51=2,"A2 一般（法定）",IF(入力!H51=3,"B  生活習慣病",""))))</f>
        <v/>
      </c>
      <c r="G84" s="45" t="str">
        <f>IF(入力!$C51="","",入力!G51)</f>
        <v/>
      </c>
      <c r="H84" s="46" t="str">
        <f>IF(入力!C51="","","本人")</f>
        <v/>
      </c>
      <c r="I84" s="47" t="str">
        <f>IF(入力!$C51="","",IF(入力!I51=1,"1 自己採取法",IF(入力!I51=2,"2 医師採取法",IF(入力!I51=3,"3 希望しない",""))))</f>
        <v/>
      </c>
      <c r="J84" s="48" t="str">
        <f>IF(入力!$C51="","",入力!J51)</f>
        <v/>
      </c>
      <c r="K84" s="49" t="str">
        <f>IF(入力!C51="","",入力!L51)</f>
        <v/>
      </c>
      <c r="L84" s="69" t="str">
        <f>IF(入力!C51="","",入力!K51)</f>
        <v/>
      </c>
    </row>
    <row r="85" spans="1:14" ht="44.25" customHeight="1" x14ac:dyDescent="0.15">
      <c r="A85" s="56" t="str">
        <f>IF(入力!$C52="","",入力!$B$1)</f>
        <v/>
      </c>
      <c r="B85" s="42" t="str">
        <f>IF(入力!$C52="","",入力!C52)</f>
        <v/>
      </c>
      <c r="C85" s="43" t="str">
        <f>IF(入力!$C52="","",入力!D52)</f>
        <v/>
      </c>
      <c r="D85" s="43" t="str">
        <f>IF(入力!$C52="","",入力!E52)</f>
        <v/>
      </c>
      <c r="E85" s="42" t="str">
        <f>IF(入力!$C52="","",IF(OR(入力!F52=1,入力!F52="男"),"1 男","2 女"))</f>
        <v/>
      </c>
      <c r="F85" s="44" t="str">
        <f>IF(入力!$C52="","",IF(入力!H52=1,"A1 一般（簡易）",IF(入力!H52=2,"A2 一般（法定）",IF(入力!H52=3,"B  生活習慣病",""))))</f>
        <v/>
      </c>
      <c r="G85" s="45" t="str">
        <f>IF(入力!$C52="","",入力!G52)</f>
        <v/>
      </c>
      <c r="H85" s="46" t="str">
        <f>IF(入力!C52="","","本人")</f>
        <v/>
      </c>
      <c r="I85" s="47" t="str">
        <f>IF(入力!$C52="","",IF(入力!I52=1,"1 自己採取法",IF(入力!I52=2,"2 医師採取法",IF(入力!I52=3,"3 希望しない",""))))</f>
        <v/>
      </c>
      <c r="J85" s="48" t="str">
        <f>IF(入力!$C52="","",入力!J52)</f>
        <v/>
      </c>
      <c r="K85" s="49" t="str">
        <f>IF(入力!C52="","",入力!L52)</f>
        <v/>
      </c>
      <c r="L85" s="69" t="str">
        <f>IF(入力!C52="","",入力!K52)</f>
        <v/>
      </c>
    </row>
    <row r="86" spans="1:14" ht="44.25" customHeight="1" x14ac:dyDescent="0.15">
      <c r="A86" s="56" t="str">
        <f>IF(入力!$C53="","",入力!$B$1)</f>
        <v/>
      </c>
      <c r="B86" s="42" t="str">
        <f>IF(入力!$C53="","",入力!C53)</f>
        <v/>
      </c>
      <c r="C86" s="43" t="str">
        <f>IF(入力!$C53="","",入力!D53)</f>
        <v/>
      </c>
      <c r="D86" s="43" t="str">
        <f>IF(入力!$C53="","",入力!E53)</f>
        <v/>
      </c>
      <c r="E86" s="42" t="str">
        <f>IF(入力!$C53="","",IF(OR(入力!F53=1,入力!F53="男"),"1 男","2 女"))</f>
        <v/>
      </c>
      <c r="F86" s="44" t="str">
        <f>IF(入力!$C53="","",IF(入力!H53=1,"A1 一般（簡易）",IF(入力!H53=2,"A2 一般（法定）",IF(入力!H53=3,"B  生活習慣病",""))))</f>
        <v/>
      </c>
      <c r="G86" s="45" t="str">
        <f>IF(入力!$C53="","",入力!G53)</f>
        <v/>
      </c>
      <c r="H86" s="46" t="str">
        <f>IF(入力!C53="","","本人")</f>
        <v/>
      </c>
      <c r="I86" s="47" t="str">
        <f>IF(入力!$C53="","",IF(入力!I53=1,"1 自己採取法",IF(入力!I53=2,"2 医師採取法",IF(入力!I53=3,"3 希望しない",""))))</f>
        <v/>
      </c>
      <c r="J86" s="48" t="str">
        <f>IF(入力!$C53="","",入力!J53)</f>
        <v/>
      </c>
      <c r="K86" s="49" t="str">
        <f>IF(入力!C53="","",入力!L53)</f>
        <v/>
      </c>
      <c r="L86" s="69" t="str">
        <f>IF(入力!C53="","",入力!K53)</f>
        <v/>
      </c>
    </row>
    <row r="87" spans="1:14" ht="44.25" customHeight="1" x14ac:dyDescent="0.15">
      <c r="A87" s="56" t="str">
        <f>IF(入力!$C54="","",入力!$B$1)</f>
        <v/>
      </c>
      <c r="B87" s="42" t="str">
        <f>IF(入力!$C54="","",入力!C54)</f>
        <v/>
      </c>
      <c r="C87" s="43" t="str">
        <f>IF(入力!$C54="","",入力!D54)</f>
        <v/>
      </c>
      <c r="D87" s="43" t="str">
        <f>IF(入力!$C54="","",入力!E54)</f>
        <v/>
      </c>
      <c r="E87" s="42" t="str">
        <f>IF(入力!$C54="","",IF(OR(入力!F54=1,入力!F54="男"),"1 男","2 女"))</f>
        <v/>
      </c>
      <c r="F87" s="44" t="str">
        <f>IF(入力!$C54="","",IF(入力!H54=1,"A1 一般（簡易）",IF(入力!H54=2,"A2 一般（法定）",IF(入力!H54=3,"B  生活習慣病",""))))</f>
        <v/>
      </c>
      <c r="G87" s="45" t="str">
        <f>IF(入力!$C54="","",入力!G54)</f>
        <v/>
      </c>
      <c r="H87" s="46" t="str">
        <f>IF(入力!C54="","","本人")</f>
        <v/>
      </c>
      <c r="I87" s="47" t="str">
        <f>IF(入力!$C54="","",IF(入力!I54=1,"1 自己採取法",IF(入力!I54=2,"2 医師採取法",IF(入力!I54=3,"3 希望しない",""))))</f>
        <v/>
      </c>
      <c r="J87" s="48" t="str">
        <f>IF(入力!$C54="","",入力!J54)</f>
        <v/>
      </c>
      <c r="K87" s="49" t="str">
        <f>IF(入力!C54="","",入力!L54)</f>
        <v/>
      </c>
      <c r="L87" s="69" t="str">
        <f>IF(入力!C54="","",入力!K54)</f>
        <v/>
      </c>
    </row>
    <row r="88" spans="1:14" ht="44.25" customHeight="1" x14ac:dyDescent="0.15">
      <c r="A88" s="56" t="str">
        <f>IF(入力!$C55="","",入力!$B$1)</f>
        <v/>
      </c>
      <c r="B88" s="42" t="str">
        <f>IF(入力!$C55="","",入力!C55)</f>
        <v/>
      </c>
      <c r="C88" s="43" t="str">
        <f>IF(入力!$C55="","",入力!D55)</f>
        <v/>
      </c>
      <c r="D88" s="43" t="str">
        <f>IF(入力!$C55="","",入力!E55)</f>
        <v/>
      </c>
      <c r="E88" s="42" t="str">
        <f>IF(入力!$C55="","",IF(OR(入力!F55=1,入力!F55="男"),"1 男","2 女"))</f>
        <v/>
      </c>
      <c r="F88" s="44" t="str">
        <f>IF(入力!$C55="","",IF(入力!H55=1,"A1 一般（簡易）",IF(入力!H55=2,"A2 一般（法定）",IF(入力!H55=3,"B  生活習慣病",""))))</f>
        <v/>
      </c>
      <c r="G88" s="45" t="str">
        <f>IF(入力!$C55="","",入力!G55)</f>
        <v/>
      </c>
      <c r="H88" s="46" t="str">
        <f>IF(入力!C55="","","本人")</f>
        <v/>
      </c>
      <c r="I88" s="47" t="str">
        <f>IF(入力!$C55="","",IF(入力!I55=1,"1 自己採取法",IF(入力!I55=2,"2 医師採取法",IF(入力!I55=3,"3 希望しない",""))))</f>
        <v/>
      </c>
      <c r="J88" s="48" t="str">
        <f>IF(入力!$C55="","",入力!J55)</f>
        <v/>
      </c>
      <c r="K88" s="49" t="str">
        <f>IF(入力!C55="","",入力!L55)</f>
        <v/>
      </c>
      <c r="L88" s="69" t="str">
        <f>IF(入力!C55="","",入力!K55)</f>
        <v/>
      </c>
    </row>
    <row r="89" spans="1:14" ht="44.25" customHeight="1" x14ac:dyDescent="0.15">
      <c r="A89" s="56" t="str">
        <f>IF(入力!$C56="","",入力!$B$1)</f>
        <v/>
      </c>
      <c r="B89" s="42" t="str">
        <f>IF(入力!$C56="","",入力!C56)</f>
        <v/>
      </c>
      <c r="C89" s="43" t="str">
        <f>IF(入力!$C56="","",入力!D56)</f>
        <v/>
      </c>
      <c r="D89" s="43" t="str">
        <f>IF(入力!$C56="","",入力!E56)</f>
        <v/>
      </c>
      <c r="E89" s="42" t="str">
        <f>IF(入力!$C56="","",IF(OR(入力!F56=1,入力!F56="男"),"1 男","2 女"))</f>
        <v/>
      </c>
      <c r="F89" s="44" t="str">
        <f>IF(入力!$C56="","",IF(入力!H56=1,"A1 一般（簡易）",IF(入力!H56=2,"A2 一般（法定）",IF(入力!H56=3,"B  生活習慣病",""))))</f>
        <v/>
      </c>
      <c r="G89" s="45" t="str">
        <f>IF(入力!$C56="","",入力!G56)</f>
        <v/>
      </c>
      <c r="H89" s="46" t="str">
        <f>IF(入力!C56="","","本人")</f>
        <v/>
      </c>
      <c r="I89" s="47" t="str">
        <f>IF(入力!$C56="","",IF(入力!I56=1,"1 自己採取法",IF(入力!I56=2,"2 医師採取法",IF(入力!I56=3,"3 希望しない",""))))</f>
        <v/>
      </c>
      <c r="J89" s="48" t="str">
        <f>IF(入力!$C56="","",入力!J56)</f>
        <v/>
      </c>
      <c r="K89" s="49" t="str">
        <f>IF(入力!C56="","",入力!L56)</f>
        <v/>
      </c>
      <c r="L89" s="69" t="str">
        <f>IF(入力!C56="","",入力!K56)</f>
        <v/>
      </c>
    </row>
    <row r="90" spans="1:14" ht="44.25" customHeight="1" x14ac:dyDescent="0.15">
      <c r="A90" s="57" t="str">
        <f>IF(入力!$C57="","",入力!$B$1)</f>
        <v/>
      </c>
      <c r="B90" s="58" t="str">
        <f>IF(入力!$C57="","",入力!C57)</f>
        <v/>
      </c>
      <c r="C90" s="59" t="str">
        <f>IF(入力!$C57="","",入力!D57)</f>
        <v/>
      </c>
      <c r="D90" s="59" t="str">
        <f>IF(入力!$C57="","",入力!E57)</f>
        <v/>
      </c>
      <c r="E90" s="58" t="str">
        <f>IF(入力!$C57="","",IF(OR(入力!F57=1,入力!F57="男"),"1 男","2 女"))</f>
        <v/>
      </c>
      <c r="F90" s="60" t="str">
        <f>IF(入力!$C57="","",IF(入力!H57=1,"A1 一般（簡易）",IF(入力!H57=2,"A2 一般（法定）",IF(入力!H57=3,"B  生活習慣病",""))))</f>
        <v/>
      </c>
      <c r="G90" s="61" t="str">
        <f>IF(入力!$C57="","",入力!G57)</f>
        <v/>
      </c>
      <c r="H90" s="62" t="str">
        <f>IF(入力!C57="","","本人")</f>
        <v/>
      </c>
      <c r="I90" s="63" t="str">
        <f>IF(入力!$C57="","",IF(入力!I57=1,"1 自己採取法",IF(入力!I57=2,"2 医師採取法",IF(入力!I57=3,"3 希望しない",""))))</f>
        <v/>
      </c>
      <c r="J90" s="64" t="str">
        <f>IF(入力!$C57="","",入力!J57)</f>
        <v/>
      </c>
      <c r="K90" s="65" t="str">
        <f>IF(入力!C57="","",入力!L57)</f>
        <v/>
      </c>
      <c r="L90" s="70" t="str">
        <f>IF(入力!C57="","",入力!K57)</f>
        <v/>
      </c>
    </row>
    <row r="91" spans="1:14" ht="26.25" customHeight="1" x14ac:dyDescent="0.15">
      <c r="A91" s="15" t="s">
        <v>34</v>
      </c>
      <c r="B91" s="2"/>
      <c r="C91" s="2" t="s">
        <v>56</v>
      </c>
      <c r="H91" s="2" t="s">
        <v>58</v>
      </c>
      <c r="L91" s="16"/>
      <c r="N91" s="2"/>
    </row>
    <row r="92" spans="1:14" ht="26.25" customHeight="1" x14ac:dyDescent="0.15">
      <c r="A92" s="15" t="s">
        <v>36</v>
      </c>
      <c r="B92" s="2"/>
      <c r="C92" s="2" t="s">
        <v>35</v>
      </c>
      <c r="H92" s="66" t="str">
        <f>$H$16</f>
        <v>⑤　申込締切日は、令和６年９月１７日（火）です。</v>
      </c>
      <c r="L92" s="16"/>
    </row>
    <row r="93" spans="1:14" ht="26.25" customHeight="1" x14ac:dyDescent="0.15">
      <c r="A93" s="2"/>
      <c r="B93" s="15"/>
      <c r="C93" s="2" t="s">
        <v>57</v>
      </c>
      <c r="H93" s="66"/>
    </row>
    <row r="94" spans="1:14" ht="26.25" customHeight="1" x14ac:dyDescent="0.15">
      <c r="A94" s="2"/>
      <c r="B94" s="15"/>
    </row>
    <row r="95" spans="1:14" ht="26.25" customHeight="1" x14ac:dyDescent="0.15"/>
    <row r="96" spans="1:14" ht="41.25" customHeight="1" x14ac:dyDescent="0.15">
      <c r="A96" s="113" t="str">
        <f>$A$1</f>
        <v>令和６年度　秋季会場別健診申込書</v>
      </c>
      <c r="B96" s="113"/>
      <c r="C96" s="113"/>
      <c r="D96" s="113"/>
      <c r="E96" s="113"/>
      <c r="F96" s="113"/>
      <c r="G96" s="11"/>
      <c r="H96" s="11"/>
      <c r="I96" s="11"/>
      <c r="K96" s="13"/>
      <c r="L96" s="12">
        <f>L77+1</f>
        <v>6</v>
      </c>
    </row>
    <row r="97" spans="1:14" ht="48" customHeight="1" x14ac:dyDescent="0.15">
      <c r="A97" s="111" t="s">
        <v>0</v>
      </c>
      <c r="B97" s="111"/>
      <c r="C97" s="37" t="s">
        <v>40</v>
      </c>
      <c r="D97" s="111" t="s">
        <v>44</v>
      </c>
      <c r="E97" s="111"/>
      <c r="F97" s="111"/>
      <c r="G97" s="38" t="s">
        <v>1</v>
      </c>
      <c r="H97" s="112">
        <f>$H$2</f>
        <v>0</v>
      </c>
      <c r="I97" s="112"/>
      <c r="J97" s="112"/>
      <c r="K97" s="115" t="str">
        <f>$K$2</f>
        <v>担 当 者　　</v>
      </c>
      <c r="L97" s="115"/>
    </row>
    <row r="98" spans="1:14" ht="48" customHeight="1" x14ac:dyDescent="0.15">
      <c r="A98" s="39" t="s">
        <v>2</v>
      </c>
      <c r="B98" s="40" t="str">
        <f>$B$3</f>
        <v/>
      </c>
      <c r="C98" s="14" t="s">
        <v>41</v>
      </c>
      <c r="D98" s="109" t="str">
        <f>$D$3</f>
        <v>東京金属事業健康保険組合　多摩支部</v>
      </c>
      <c r="E98" s="109"/>
      <c r="F98" s="109"/>
      <c r="G98" s="41" t="s">
        <v>3</v>
      </c>
      <c r="H98" s="110">
        <f>$H$3</f>
        <v>0</v>
      </c>
      <c r="I98" s="110"/>
      <c r="J98" s="110"/>
      <c r="K98" s="114" t="str">
        <f>$K$3</f>
        <v>電話番号　　</v>
      </c>
      <c r="L98" s="114"/>
    </row>
    <row r="99" spans="1:14" ht="63" customHeight="1" x14ac:dyDescent="0.15">
      <c r="A99" s="50" t="s">
        <v>17</v>
      </c>
      <c r="B99" s="51" t="s">
        <v>18</v>
      </c>
      <c r="C99" s="51" t="s">
        <v>5</v>
      </c>
      <c r="D99" s="51" t="s">
        <v>16</v>
      </c>
      <c r="E99" s="52" t="s">
        <v>53</v>
      </c>
      <c r="F99" s="53" t="s">
        <v>54</v>
      </c>
      <c r="G99" s="51" t="s">
        <v>11</v>
      </c>
      <c r="H99" s="52" t="s">
        <v>37</v>
      </c>
      <c r="I99" s="54" t="s">
        <v>55</v>
      </c>
      <c r="J99" s="52" t="s">
        <v>4</v>
      </c>
      <c r="K99" s="51" t="s">
        <v>25</v>
      </c>
      <c r="L99" s="55" t="s">
        <v>22</v>
      </c>
    </row>
    <row r="100" spans="1:14" ht="44.25" customHeight="1" x14ac:dyDescent="0.15">
      <c r="A100" s="56" t="str">
        <f>IF(入力!$C58="","",入力!$B$1)</f>
        <v/>
      </c>
      <c r="B100" s="42" t="str">
        <f>IF(入力!$C58="","",入力!C58)</f>
        <v/>
      </c>
      <c r="C100" s="43" t="str">
        <f>IF(入力!$C58="","",入力!D58)</f>
        <v/>
      </c>
      <c r="D100" s="43" t="str">
        <f>IF(入力!$C58="","",入力!E58)</f>
        <v/>
      </c>
      <c r="E100" s="42" t="str">
        <f>IF(入力!$C58="","",IF(OR(入力!F58=1,入力!F58="男"),"1 男","2 女"))</f>
        <v/>
      </c>
      <c r="F100" s="44" t="str">
        <f>IF(入力!$C58="","",IF(入力!H58=1,"A1 一般（簡易）",IF(入力!H58=2,"A2 一般（法定）",IF(入力!H58=3,"B  生活習慣病",""))))</f>
        <v/>
      </c>
      <c r="G100" s="45" t="str">
        <f>IF(入力!$C58="","",入力!G58)</f>
        <v/>
      </c>
      <c r="H100" s="46" t="str">
        <f>IF(入力!C58="","","本人")</f>
        <v/>
      </c>
      <c r="I100" s="47" t="str">
        <f>IF(入力!$C58="","",IF(入力!I58=1,"1 自己採取法",IF(入力!I58=2,"2 医師採取法",IF(入力!I58=3,"3 希望しない",""))))</f>
        <v/>
      </c>
      <c r="J100" s="48" t="str">
        <f>IF(入力!$C58="","",入力!J58)</f>
        <v/>
      </c>
      <c r="K100" s="49" t="str">
        <f>IF(入力!C58="","",入力!L58)</f>
        <v/>
      </c>
      <c r="L100" s="69" t="str">
        <f>IF(入力!C58="","",入力!K58)</f>
        <v/>
      </c>
    </row>
    <row r="101" spans="1:14" ht="44.25" customHeight="1" x14ac:dyDescent="0.15">
      <c r="A101" s="56" t="str">
        <f>IF(入力!$C59="","",入力!$B$1)</f>
        <v/>
      </c>
      <c r="B101" s="42" t="str">
        <f>IF(入力!$C59="","",入力!C59)</f>
        <v/>
      </c>
      <c r="C101" s="43" t="str">
        <f>IF(入力!$C59="","",入力!D59)</f>
        <v/>
      </c>
      <c r="D101" s="43" t="str">
        <f>IF(入力!$C59="","",入力!E59)</f>
        <v/>
      </c>
      <c r="E101" s="42" t="str">
        <f>IF(入力!$C59="","",IF(OR(入力!F59=1,入力!F59="男"),"1 男","2 女"))</f>
        <v/>
      </c>
      <c r="F101" s="44" t="str">
        <f>IF(入力!$C59="","",IF(入力!H59=1,"A1 一般（簡易）",IF(入力!H59=2,"A2 一般（法定）",IF(入力!H59=3,"B  生活習慣病",""))))</f>
        <v/>
      </c>
      <c r="G101" s="45" t="str">
        <f>IF(入力!$C59="","",入力!G59)</f>
        <v/>
      </c>
      <c r="H101" s="46" t="str">
        <f>IF(入力!C59="","","本人")</f>
        <v/>
      </c>
      <c r="I101" s="47" t="str">
        <f>IF(入力!$C59="","",IF(入力!I59=1,"1 自己採取法",IF(入力!I59=2,"2 医師採取法",IF(入力!I59=3,"3 希望しない",""))))</f>
        <v/>
      </c>
      <c r="J101" s="48" t="str">
        <f>IF(入力!$C59="","",入力!J59)</f>
        <v/>
      </c>
      <c r="K101" s="49" t="str">
        <f>IF(入力!C59="","",入力!L59)</f>
        <v/>
      </c>
      <c r="L101" s="69" t="str">
        <f>IF(入力!C59="","",入力!K59)</f>
        <v/>
      </c>
    </row>
    <row r="102" spans="1:14" ht="44.25" customHeight="1" x14ac:dyDescent="0.15">
      <c r="A102" s="56" t="str">
        <f>IF(入力!$C60="","",入力!$B$1)</f>
        <v/>
      </c>
      <c r="B102" s="42" t="str">
        <f>IF(入力!$C60="","",入力!C60)</f>
        <v/>
      </c>
      <c r="C102" s="43" t="str">
        <f>IF(入力!$C60="","",入力!D60)</f>
        <v/>
      </c>
      <c r="D102" s="43" t="str">
        <f>IF(入力!$C60="","",入力!E60)</f>
        <v/>
      </c>
      <c r="E102" s="42" t="str">
        <f>IF(入力!$C60="","",IF(OR(入力!F60=1,入力!F60="男"),"1 男","2 女"))</f>
        <v/>
      </c>
      <c r="F102" s="44" t="str">
        <f>IF(入力!$C60="","",IF(入力!H60=1,"A1 一般（簡易）",IF(入力!H60=2,"A2 一般（法定）",IF(入力!H60=3,"B  生活習慣病",""))))</f>
        <v/>
      </c>
      <c r="G102" s="45" t="str">
        <f>IF(入力!$C60="","",入力!G60)</f>
        <v/>
      </c>
      <c r="H102" s="46" t="str">
        <f>IF(入力!C60="","","本人")</f>
        <v/>
      </c>
      <c r="I102" s="47" t="str">
        <f>IF(入力!$C60="","",IF(入力!I60=1,"1 自己採取法",IF(入力!I60=2,"2 医師採取法",IF(入力!I60=3,"3 希望しない",""))))</f>
        <v/>
      </c>
      <c r="J102" s="48" t="str">
        <f>IF(入力!$C60="","",入力!J60)</f>
        <v/>
      </c>
      <c r="K102" s="49" t="str">
        <f>IF(入力!C60="","",入力!L60)</f>
        <v/>
      </c>
      <c r="L102" s="69" t="str">
        <f>IF(入力!C60="","",入力!K60)</f>
        <v/>
      </c>
    </row>
    <row r="103" spans="1:14" ht="44.25" customHeight="1" x14ac:dyDescent="0.15">
      <c r="A103" s="56" t="str">
        <f>IF(入力!$C61="","",入力!$B$1)</f>
        <v/>
      </c>
      <c r="B103" s="42" t="str">
        <f>IF(入力!$C61="","",入力!C61)</f>
        <v/>
      </c>
      <c r="C103" s="43" t="str">
        <f>IF(入力!$C61="","",入力!D61)</f>
        <v/>
      </c>
      <c r="D103" s="43" t="str">
        <f>IF(入力!$C61="","",入力!E61)</f>
        <v/>
      </c>
      <c r="E103" s="42" t="str">
        <f>IF(入力!$C61="","",IF(OR(入力!F61=1,入力!F61="男"),"1 男","2 女"))</f>
        <v/>
      </c>
      <c r="F103" s="44" t="str">
        <f>IF(入力!$C61="","",IF(入力!H61=1,"A1 一般（簡易）",IF(入力!H61=2,"A2 一般（法定）",IF(入力!H61=3,"B  生活習慣病",""))))</f>
        <v/>
      </c>
      <c r="G103" s="45" t="str">
        <f>IF(入力!$C61="","",入力!G61)</f>
        <v/>
      </c>
      <c r="H103" s="46" t="str">
        <f>IF(入力!C61="","","本人")</f>
        <v/>
      </c>
      <c r="I103" s="47" t="str">
        <f>IF(入力!$C61="","",IF(入力!I61=1,"1 自己採取法",IF(入力!I61=2,"2 医師採取法",IF(入力!I61=3,"3 希望しない",""))))</f>
        <v/>
      </c>
      <c r="J103" s="48" t="str">
        <f>IF(入力!$C61="","",入力!J61)</f>
        <v/>
      </c>
      <c r="K103" s="49" t="str">
        <f>IF(入力!C61="","",入力!L61)</f>
        <v/>
      </c>
      <c r="L103" s="69" t="str">
        <f>IF(入力!C61="","",入力!K61)</f>
        <v/>
      </c>
    </row>
    <row r="104" spans="1:14" ht="44.25" customHeight="1" x14ac:dyDescent="0.15">
      <c r="A104" s="56" t="str">
        <f>IF(入力!$C62="","",入力!$B$1)</f>
        <v/>
      </c>
      <c r="B104" s="42" t="str">
        <f>IF(入力!$C62="","",入力!C62)</f>
        <v/>
      </c>
      <c r="C104" s="43" t="str">
        <f>IF(入力!$C62="","",入力!D62)</f>
        <v/>
      </c>
      <c r="D104" s="43" t="str">
        <f>IF(入力!$C62="","",入力!E62)</f>
        <v/>
      </c>
      <c r="E104" s="42" t="str">
        <f>IF(入力!$C62="","",IF(OR(入力!F62=1,入力!F62="男"),"1 男","2 女"))</f>
        <v/>
      </c>
      <c r="F104" s="44" t="str">
        <f>IF(入力!$C62="","",IF(入力!H62=1,"A1 一般（簡易）",IF(入力!H62=2,"A2 一般（法定）",IF(入力!H62=3,"B  生活習慣病",""))))</f>
        <v/>
      </c>
      <c r="G104" s="45" t="str">
        <f>IF(入力!$C62="","",入力!G62)</f>
        <v/>
      </c>
      <c r="H104" s="46" t="str">
        <f>IF(入力!C62="","","本人")</f>
        <v/>
      </c>
      <c r="I104" s="47" t="str">
        <f>IF(入力!$C62="","",IF(入力!I62=1,"1 自己採取法",IF(入力!I62=2,"2 医師採取法",IF(入力!I62=3,"3 希望しない",""))))</f>
        <v/>
      </c>
      <c r="J104" s="48" t="str">
        <f>IF(入力!$C62="","",入力!J62)</f>
        <v/>
      </c>
      <c r="K104" s="49" t="str">
        <f>IF(入力!C62="","",入力!L62)</f>
        <v/>
      </c>
      <c r="L104" s="69" t="str">
        <f>IF(入力!C62="","",入力!K62)</f>
        <v/>
      </c>
    </row>
    <row r="105" spans="1:14" ht="44.25" customHeight="1" x14ac:dyDescent="0.15">
      <c r="A105" s="56" t="str">
        <f>IF(入力!$C63="","",入力!$B$1)</f>
        <v/>
      </c>
      <c r="B105" s="42" t="str">
        <f>IF(入力!$C63="","",入力!C63)</f>
        <v/>
      </c>
      <c r="C105" s="43" t="str">
        <f>IF(入力!$C63="","",入力!D63)</f>
        <v/>
      </c>
      <c r="D105" s="43" t="str">
        <f>IF(入力!$C63="","",入力!E63)</f>
        <v/>
      </c>
      <c r="E105" s="42" t="str">
        <f>IF(入力!$C63="","",IF(OR(入力!F63=1,入力!F63="男"),"1 男","2 女"))</f>
        <v/>
      </c>
      <c r="F105" s="44" t="str">
        <f>IF(入力!$C63="","",IF(入力!H63=1,"A1 一般（簡易）",IF(入力!H63=2,"A2 一般（法定）",IF(入力!H63=3,"B  生活習慣病",""))))</f>
        <v/>
      </c>
      <c r="G105" s="45" t="str">
        <f>IF(入力!$C63="","",入力!G63)</f>
        <v/>
      </c>
      <c r="H105" s="46" t="str">
        <f>IF(入力!C63="","","本人")</f>
        <v/>
      </c>
      <c r="I105" s="47" t="str">
        <f>IF(入力!$C63="","",IF(入力!I63=1,"1 自己採取法",IF(入力!I63=2,"2 医師採取法",IF(入力!I63=3,"3 希望しない",""))))</f>
        <v/>
      </c>
      <c r="J105" s="48" t="str">
        <f>IF(入力!$C63="","",入力!J63)</f>
        <v/>
      </c>
      <c r="K105" s="49" t="str">
        <f>IF(入力!C63="","",入力!L63)</f>
        <v/>
      </c>
      <c r="L105" s="69" t="str">
        <f>IF(入力!C63="","",入力!K63)</f>
        <v/>
      </c>
    </row>
    <row r="106" spans="1:14" ht="44.25" customHeight="1" x14ac:dyDescent="0.15">
      <c r="A106" s="56" t="str">
        <f>IF(入力!$C64="","",入力!$B$1)</f>
        <v/>
      </c>
      <c r="B106" s="42" t="str">
        <f>IF(入力!$C64="","",入力!C64)</f>
        <v/>
      </c>
      <c r="C106" s="43" t="str">
        <f>IF(入力!$C64="","",入力!D64)</f>
        <v/>
      </c>
      <c r="D106" s="43" t="str">
        <f>IF(入力!$C64="","",入力!E64)</f>
        <v/>
      </c>
      <c r="E106" s="42" t="str">
        <f>IF(入力!$C64="","",IF(OR(入力!F64=1,入力!F64="男"),"1 男","2 女"))</f>
        <v/>
      </c>
      <c r="F106" s="44" t="str">
        <f>IF(入力!$C64="","",IF(入力!H64=1,"A1 一般（簡易）",IF(入力!H64=2,"A2 一般（法定）",IF(入力!H64=3,"B  生活習慣病",""))))</f>
        <v/>
      </c>
      <c r="G106" s="45" t="str">
        <f>IF(入力!$C64="","",入力!G64)</f>
        <v/>
      </c>
      <c r="H106" s="46" t="str">
        <f>IF(入力!C64="","","本人")</f>
        <v/>
      </c>
      <c r="I106" s="47" t="str">
        <f>IF(入力!$C64="","",IF(入力!I64=1,"1 自己採取法",IF(入力!I64=2,"2 医師採取法",IF(入力!I64=3,"3 希望しない",""))))</f>
        <v/>
      </c>
      <c r="J106" s="48" t="str">
        <f>IF(入力!$C64="","",入力!J64)</f>
        <v/>
      </c>
      <c r="K106" s="49" t="str">
        <f>IF(入力!C64="","",入力!L64)</f>
        <v/>
      </c>
      <c r="L106" s="69" t="str">
        <f>IF(入力!C64="","",入力!K64)</f>
        <v/>
      </c>
    </row>
    <row r="107" spans="1:14" ht="44.25" customHeight="1" x14ac:dyDescent="0.15">
      <c r="A107" s="56" t="str">
        <f>IF(入力!$C65="","",入力!$B$1)</f>
        <v/>
      </c>
      <c r="B107" s="42" t="str">
        <f>IF(入力!$C65="","",入力!C65)</f>
        <v/>
      </c>
      <c r="C107" s="43" t="str">
        <f>IF(入力!$C65="","",入力!D65)</f>
        <v/>
      </c>
      <c r="D107" s="43" t="str">
        <f>IF(入力!$C65="","",入力!E65)</f>
        <v/>
      </c>
      <c r="E107" s="42" t="str">
        <f>IF(入力!$C65="","",IF(OR(入力!F65=1,入力!F65="男"),"1 男","2 女"))</f>
        <v/>
      </c>
      <c r="F107" s="44" t="str">
        <f>IF(入力!$C65="","",IF(入力!H65=1,"A1 一般（簡易）",IF(入力!H65=2,"A2 一般（法定）",IF(入力!H65=3,"B  生活習慣病",""))))</f>
        <v/>
      </c>
      <c r="G107" s="45" t="str">
        <f>IF(入力!$C65="","",入力!G65)</f>
        <v/>
      </c>
      <c r="H107" s="46" t="str">
        <f>IF(入力!C65="","","本人")</f>
        <v/>
      </c>
      <c r="I107" s="47" t="str">
        <f>IF(入力!$C65="","",IF(入力!I65=1,"1 自己採取法",IF(入力!I65=2,"2 医師採取法",IF(入力!I65=3,"3 希望しない",""))))</f>
        <v/>
      </c>
      <c r="J107" s="48" t="str">
        <f>IF(入力!$C65="","",入力!J65)</f>
        <v/>
      </c>
      <c r="K107" s="49" t="str">
        <f>IF(入力!C65="","",入力!L65)</f>
        <v/>
      </c>
      <c r="L107" s="69" t="str">
        <f>IF(入力!C65="","",入力!K65)</f>
        <v/>
      </c>
    </row>
    <row r="108" spans="1:14" ht="44.25" customHeight="1" x14ac:dyDescent="0.15">
      <c r="A108" s="56" t="str">
        <f>IF(入力!$C66="","",入力!$B$1)</f>
        <v/>
      </c>
      <c r="B108" s="42" t="str">
        <f>IF(入力!$C66="","",入力!C66)</f>
        <v/>
      </c>
      <c r="C108" s="43" t="str">
        <f>IF(入力!$C66="","",入力!D66)</f>
        <v/>
      </c>
      <c r="D108" s="43" t="str">
        <f>IF(入力!$C66="","",入力!E66)</f>
        <v/>
      </c>
      <c r="E108" s="42" t="str">
        <f>IF(入力!$C66="","",IF(OR(入力!F66=1,入力!F66="男"),"1 男","2 女"))</f>
        <v/>
      </c>
      <c r="F108" s="44" t="str">
        <f>IF(入力!$C66="","",IF(入力!H66=1,"A1 一般（簡易）",IF(入力!H66=2,"A2 一般（法定）",IF(入力!H66=3,"B  生活習慣病",""))))</f>
        <v/>
      </c>
      <c r="G108" s="45" t="str">
        <f>IF(入力!$C66="","",入力!G66)</f>
        <v/>
      </c>
      <c r="H108" s="46" t="str">
        <f>IF(入力!C66="","","本人")</f>
        <v/>
      </c>
      <c r="I108" s="47" t="str">
        <f>IF(入力!$C66="","",IF(入力!I66=1,"1 自己採取法",IF(入力!I66=2,"2 医師採取法",IF(入力!I66=3,"3 希望しない",""))))</f>
        <v/>
      </c>
      <c r="J108" s="48" t="str">
        <f>IF(入力!$C66="","",入力!J66)</f>
        <v/>
      </c>
      <c r="K108" s="49" t="str">
        <f>IF(入力!C66="","",入力!L66)</f>
        <v/>
      </c>
      <c r="L108" s="69" t="str">
        <f>IF(入力!C66="","",入力!K66)</f>
        <v/>
      </c>
    </row>
    <row r="109" spans="1:14" ht="44.25" customHeight="1" x14ac:dyDescent="0.15">
      <c r="A109" s="57" t="str">
        <f>IF(入力!$C67="","",入力!$B$1)</f>
        <v/>
      </c>
      <c r="B109" s="58" t="str">
        <f>IF(入力!$C67="","",入力!C67)</f>
        <v/>
      </c>
      <c r="C109" s="59" t="str">
        <f>IF(入力!$C67="","",入力!D67)</f>
        <v/>
      </c>
      <c r="D109" s="59" t="str">
        <f>IF(入力!$C67="","",入力!E67)</f>
        <v/>
      </c>
      <c r="E109" s="58" t="str">
        <f>IF(入力!$C67="","",IF(OR(入力!F67=1,入力!F67="男"),"1 男","2 女"))</f>
        <v/>
      </c>
      <c r="F109" s="60" t="str">
        <f>IF(入力!$C67="","",IF(入力!H67=1,"A1 一般（簡易）",IF(入力!H67=2,"A2 一般（法定）",IF(入力!H67=3,"B  生活習慣病",""))))</f>
        <v/>
      </c>
      <c r="G109" s="61" t="str">
        <f>IF(入力!$C67="","",入力!G67)</f>
        <v/>
      </c>
      <c r="H109" s="62" t="str">
        <f>IF(入力!C67="","","本人")</f>
        <v/>
      </c>
      <c r="I109" s="63" t="str">
        <f>IF(入力!$C67="","",IF(入力!I67=1,"1 自己採取法",IF(入力!I67=2,"2 医師採取法",IF(入力!I67=3,"3 希望しない",""))))</f>
        <v/>
      </c>
      <c r="J109" s="64" t="str">
        <f>IF(入力!$C67="","",入力!J67)</f>
        <v/>
      </c>
      <c r="K109" s="65" t="str">
        <f>IF(入力!C67="","",入力!L67)</f>
        <v/>
      </c>
      <c r="L109" s="70" t="str">
        <f>IF(入力!C67="","",入力!K67)</f>
        <v/>
      </c>
    </row>
    <row r="110" spans="1:14" ht="26.25" customHeight="1" x14ac:dyDescent="0.15">
      <c r="A110" s="15" t="s">
        <v>34</v>
      </c>
      <c r="B110" s="2"/>
      <c r="C110" s="2" t="s">
        <v>56</v>
      </c>
      <c r="H110" s="2" t="s">
        <v>58</v>
      </c>
      <c r="L110" s="16"/>
      <c r="N110" s="2"/>
    </row>
    <row r="111" spans="1:14" ht="26.25" customHeight="1" x14ac:dyDescent="0.15">
      <c r="A111" s="15" t="s">
        <v>36</v>
      </c>
      <c r="B111" s="2"/>
      <c r="C111" s="2" t="s">
        <v>35</v>
      </c>
      <c r="H111" s="66" t="str">
        <f>$H$16</f>
        <v>⑤　申込締切日は、令和６年９月１７日（火）です。</v>
      </c>
      <c r="L111" s="16"/>
    </row>
    <row r="112" spans="1:14" ht="26.25" customHeight="1" x14ac:dyDescent="0.15">
      <c r="A112" s="2"/>
      <c r="B112" s="15"/>
      <c r="C112" s="2" t="s">
        <v>57</v>
      </c>
      <c r="H112" s="66"/>
    </row>
    <row r="113" spans="1:12" ht="26.25" customHeight="1" x14ac:dyDescent="0.15">
      <c r="A113" s="2"/>
      <c r="B113" s="15"/>
    </row>
    <row r="114" spans="1:12" ht="26.25" customHeight="1" x14ac:dyDescent="0.15"/>
    <row r="115" spans="1:12" ht="41.25" customHeight="1" x14ac:dyDescent="0.15">
      <c r="A115" s="113" t="str">
        <f>$A$1</f>
        <v>令和６年度　秋季会場別健診申込書</v>
      </c>
      <c r="B115" s="113"/>
      <c r="C115" s="113"/>
      <c r="D115" s="113"/>
      <c r="E115" s="113"/>
      <c r="F115" s="113"/>
      <c r="G115" s="11"/>
      <c r="H115" s="11"/>
      <c r="I115" s="11"/>
      <c r="K115" s="13"/>
      <c r="L115" s="12">
        <f>L96+1</f>
        <v>7</v>
      </c>
    </row>
    <row r="116" spans="1:12" ht="48" customHeight="1" x14ac:dyDescent="0.15">
      <c r="A116" s="111" t="s">
        <v>0</v>
      </c>
      <c r="B116" s="111"/>
      <c r="C116" s="37" t="s">
        <v>40</v>
      </c>
      <c r="D116" s="111" t="s">
        <v>44</v>
      </c>
      <c r="E116" s="111"/>
      <c r="F116" s="111"/>
      <c r="G116" s="38" t="s">
        <v>1</v>
      </c>
      <c r="H116" s="112">
        <f>$H$2</f>
        <v>0</v>
      </c>
      <c r="I116" s="112"/>
      <c r="J116" s="112"/>
      <c r="K116" s="115" t="str">
        <f>$K$2</f>
        <v>担 当 者　　</v>
      </c>
      <c r="L116" s="115"/>
    </row>
    <row r="117" spans="1:12" ht="48" customHeight="1" x14ac:dyDescent="0.15">
      <c r="A117" s="39" t="s">
        <v>2</v>
      </c>
      <c r="B117" s="40" t="str">
        <f>$B$3</f>
        <v/>
      </c>
      <c r="C117" s="14" t="s">
        <v>41</v>
      </c>
      <c r="D117" s="109" t="str">
        <f>$D$3</f>
        <v>東京金属事業健康保険組合　多摩支部</v>
      </c>
      <c r="E117" s="109"/>
      <c r="F117" s="109"/>
      <c r="G117" s="41" t="s">
        <v>3</v>
      </c>
      <c r="H117" s="110">
        <f>$H$3</f>
        <v>0</v>
      </c>
      <c r="I117" s="110"/>
      <c r="J117" s="110"/>
      <c r="K117" s="114" t="str">
        <f>$K$3</f>
        <v>電話番号　　</v>
      </c>
      <c r="L117" s="114"/>
    </row>
    <row r="118" spans="1:12" ht="63" customHeight="1" x14ac:dyDescent="0.15">
      <c r="A118" s="50" t="s">
        <v>17</v>
      </c>
      <c r="B118" s="51" t="s">
        <v>18</v>
      </c>
      <c r="C118" s="51" t="s">
        <v>5</v>
      </c>
      <c r="D118" s="51" t="s">
        <v>16</v>
      </c>
      <c r="E118" s="52" t="s">
        <v>53</v>
      </c>
      <c r="F118" s="53" t="s">
        <v>54</v>
      </c>
      <c r="G118" s="51" t="s">
        <v>11</v>
      </c>
      <c r="H118" s="52" t="s">
        <v>37</v>
      </c>
      <c r="I118" s="54" t="s">
        <v>55</v>
      </c>
      <c r="J118" s="52" t="s">
        <v>4</v>
      </c>
      <c r="K118" s="51" t="s">
        <v>25</v>
      </c>
      <c r="L118" s="55" t="s">
        <v>22</v>
      </c>
    </row>
    <row r="119" spans="1:12" ht="44.25" customHeight="1" x14ac:dyDescent="0.15">
      <c r="A119" s="56" t="str">
        <f>IF(入力!$C68="","",入力!$B$1)</f>
        <v/>
      </c>
      <c r="B119" s="42" t="str">
        <f>IF(入力!$C68="","",入力!C68)</f>
        <v/>
      </c>
      <c r="C119" s="43" t="str">
        <f>IF(入力!$C68="","",入力!D68)</f>
        <v/>
      </c>
      <c r="D119" s="43" t="str">
        <f>IF(入力!$C68="","",入力!E68)</f>
        <v/>
      </c>
      <c r="E119" s="42" t="str">
        <f>IF(入力!$C68="","",IF(OR(入力!F68=1,入力!F68="男"),"1 男","2 女"))</f>
        <v/>
      </c>
      <c r="F119" s="44" t="str">
        <f>IF(入力!$C68="","",IF(入力!H68=1,"A1 一般（簡易）",IF(入力!H68=2,"A2 一般（法定）",IF(入力!H68=3,"B  生活習慣病",""))))</f>
        <v/>
      </c>
      <c r="G119" s="45" t="str">
        <f>IF(入力!$C68="","",入力!G68)</f>
        <v/>
      </c>
      <c r="H119" s="46" t="str">
        <f>IF(入力!C68="","","本人")</f>
        <v/>
      </c>
      <c r="I119" s="47" t="str">
        <f>IF(入力!$C68="","",IF(入力!I68=1,"1 自己採取法",IF(入力!I68=2,"2 医師採取法",IF(入力!I68=3,"3 希望しない",""))))</f>
        <v/>
      </c>
      <c r="J119" s="48" t="str">
        <f>IF(入力!$C68="","",入力!J68)</f>
        <v/>
      </c>
      <c r="K119" s="49" t="str">
        <f>IF(入力!C68="","",入力!L68)</f>
        <v/>
      </c>
      <c r="L119" s="69" t="str">
        <f>IF(入力!C68="","",入力!K68)</f>
        <v/>
      </c>
    </row>
    <row r="120" spans="1:12" ht="44.25" customHeight="1" x14ac:dyDescent="0.15">
      <c r="A120" s="56" t="str">
        <f>IF(入力!$C69="","",入力!$B$1)</f>
        <v/>
      </c>
      <c r="B120" s="42" t="str">
        <f>IF(入力!$C69="","",入力!C69)</f>
        <v/>
      </c>
      <c r="C120" s="43" t="str">
        <f>IF(入力!$C69="","",入力!D69)</f>
        <v/>
      </c>
      <c r="D120" s="43" t="str">
        <f>IF(入力!$C69="","",入力!E69)</f>
        <v/>
      </c>
      <c r="E120" s="42" t="str">
        <f>IF(入力!$C69="","",IF(OR(入力!F69=1,入力!F69="男"),"1 男","2 女"))</f>
        <v/>
      </c>
      <c r="F120" s="44" t="str">
        <f>IF(入力!$C69="","",IF(入力!H69=1,"A1 一般（簡易）",IF(入力!H69=2,"A2 一般（法定）",IF(入力!H69=3,"B  生活習慣病",""))))</f>
        <v/>
      </c>
      <c r="G120" s="45" t="str">
        <f>IF(入力!$C69="","",入力!G69)</f>
        <v/>
      </c>
      <c r="H120" s="46" t="str">
        <f>IF(入力!C69="","","本人")</f>
        <v/>
      </c>
      <c r="I120" s="47" t="str">
        <f>IF(入力!$C69="","",IF(入力!I69=1,"1 自己採取法",IF(入力!I69=2,"2 医師採取法",IF(入力!I69=3,"3 希望しない",""))))</f>
        <v/>
      </c>
      <c r="J120" s="48" t="str">
        <f>IF(入力!$C69="","",入力!J69)</f>
        <v/>
      </c>
      <c r="K120" s="49" t="str">
        <f>IF(入力!C69="","",入力!L69)</f>
        <v/>
      </c>
      <c r="L120" s="69" t="str">
        <f>IF(入力!C69="","",入力!K69)</f>
        <v/>
      </c>
    </row>
    <row r="121" spans="1:12" ht="44.25" customHeight="1" x14ac:dyDescent="0.15">
      <c r="A121" s="56" t="str">
        <f>IF(入力!$C70="","",入力!$B$1)</f>
        <v/>
      </c>
      <c r="B121" s="42" t="str">
        <f>IF(入力!$C70="","",入力!C70)</f>
        <v/>
      </c>
      <c r="C121" s="43" t="str">
        <f>IF(入力!$C70="","",入力!D70)</f>
        <v/>
      </c>
      <c r="D121" s="43" t="str">
        <f>IF(入力!$C70="","",入力!E70)</f>
        <v/>
      </c>
      <c r="E121" s="42" t="str">
        <f>IF(入力!$C70="","",IF(OR(入力!F70=1,入力!F70="男"),"1 男","2 女"))</f>
        <v/>
      </c>
      <c r="F121" s="44" t="str">
        <f>IF(入力!$C70="","",IF(入力!H70=1,"A1 一般（簡易）",IF(入力!H70=2,"A2 一般（法定）",IF(入力!H70=3,"B  生活習慣病",""))))</f>
        <v/>
      </c>
      <c r="G121" s="45" t="str">
        <f>IF(入力!$C70="","",入力!G70)</f>
        <v/>
      </c>
      <c r="H121" s="46" t="str">
        <f>IF(入力!C70="","","本人")</f>
        <v/>
      </c>
      <c r="I121" s="47" t="str">
        <f>IF(入力!$C70="","",IF(入力!I70=1,"1 自己採取法",IF(入力!I70=2,"2 医師採取法",IF(入力!I70=3,"3 希望しない",""))))</f>
        <v/>
      </c>
      <c r="J121" s="48" t="str">
        <f>IF(入力!$C70="","",入力!J70)</f>
        <v/>
      </c>
      <c r="K121" s="49" t="str">
        <f>IF(入力!C70="","",入力!L70)</f>
        <v/>
      </c>
      <c r="L121" s="69" t="str">
        <f>IF(入力!C70="","",入力!K70)</f>
        <v/>
      </c>
    </row>
    <row r="122" spans="1:12" ht="44.25" customHeight="1" x14ac:dyDescent="0.15">
      <c r="A122" s="56" t="str">
        <f>IF(入力!$C71="","",入力!$B$1)</f>
        <v/>
      </c>
      <c r="B122" s="42" t="str">
        <f>IF(入力!$C71="","",入力!C71)</f>
        <v/>
      </c>
      <c r="C122" s="43" t="str">
        <f>IF(入力!$C71="","",入力!D71)</f>
        <v/>
      </c>
      <c r="D122" s="43" t="str">
        <f>IF(入力!$C71="","",入力!E71)</f>
        <v/>
      </c>
      <c r="E122" s="42" t="str">
        <f>IF(入力!$C71="","",IF(OR(入力!F71=1,入力!F71="男"),"1 男","2 女"))</f>
        <v/>
      </c>
      <c r="F122" s="44" t="str">
        <f>IF(入力!$C71="","",IF(入力!H71=1,"A1 一般（簡易）",IF(入力!H71=2,"A2 一般（法定）",IF(入力!H71=3,"B  生活習慣病",""))))</f>
        <v/>
      </c>
      <c r="G122" s="45" t="str">
        <f>IF(入力!$C71="","",入力!G71)</f>
        <v/>
      </c>
      <c r="H122" s="46" t="str">
        <f>IF(入力!C71="","","本人")</f>
        <v/>
      </c>
      <c r="I122" s="47" t="str">
        <f>IF(入力!$C71="","",IF(入力!I71=1,"1 自己採取法",IF(入力!I71=2,"2 医師採取法",IF(入力!I71=3,"3 希望しない",""))))</f>
        <v/>
      </c>
      <c r="J122" s="48" t="str">
        <f>IF(入力!$C71="","",入力!J71)</f>
        <v/>
      </c>
      <c r="K122" s="49" t="str">
        <f>IF(入力!C71="","",入力!L71)</f>
        <v/>
      </c>
      <c r="L122" s="69" t="str">
        <f>IF(入力!C71="","",入力!K71)</f>
        <v/>
      </c>
    </row>
    <row r="123" spans="1:12" ht="44.25" customHeight="1" x14ac:dyDescent="0.15">
      <c r="A123" s="56" t="str">
        <f>IF(入力!$C72="","",入力!$B$1)</f>
        <v/>
      </c>
      <c r="B123" s="42" t="str">
        <f>IF(入力!$C72="","",入力!C72)</f>
        <v/>
      </c>
      <c r="C123" s="43" t="str">
        <f>IF(入力!$C72="","",入力!D72)</f>
        <v/>
      </c>
      <c r="D123" s="43" t="str">
        <f>IF(入力!$C72="","",入力!E72)</f>
        <v/>
      </c>
      <c r="E123" s="42" t="str">
        <f>IF(入力!$C72="","",IF(OR(入力!F72=1,入力!F72="男"),"1 男","2 女"))</f>
        <v/>
      </c>
      <c r="F123" s="44" t="str">
        <f>IF(入力!$C72="","",IF(入力!H72=1,"A1 一般（簡易）",IF(入力!H72=2,"A2 一般（法定）",IF(入力!H72=3,"B  生活習慣病",""))))</f>
        <v/>
      </c>
      <c r="G123" s="45" t="str">
        <f>IF(入力!$C72="","",入力!G72)</f>
        <v/>
      </c>
      <c r="H123" s="46" t="str">
        <f>IF(入力!C72="","","本人")</f>
        <v/>
      </c>
      <c r="I123" s="47" t="str">
        <f>IF(入力!$C72="","",IF(入力!I72=1,"1 自己採取法",IF(入力!I72=2,"2 医師採取法",IF(入力!I72=3,"3 希望しない",""))))</f>
        <v/>
      </c>
      <c r="J123" s="48" t="str">
        <f>IF(入力!$C72="","",入力!J72)</f>
        <v/>
      </c>
      <c r="K123" s="49" t="str">
        <f>IF(入力!C72="","",入力!L72)</f>
        <v/>
      </c>
      <c r="L123" s="69" t="str">
        <f>IF(入力!C72="","",入力!K72)</f>
        <v/>
      </c>
    </row>
    <row r="124" spans="1:12" ht="44.25" customHeight="1" x14ac:dyDescent="0.15">
      <c r="A124" s="56" t="str">
        <f>IF(入力!$C73="","",入力!$B$1)</f>
        <v/>
      </c>
      <c r="B124" s="42" t="str">
        <f>IF(入力!$C73="","",入力!C73)</f>
        <v/>
      </c>
      <c r="C124" s="43" t="str">
        <f>IF(入力!$C73="","",入力!D73)</f>
        <v/>
      </c>
      <c r="D124" s="43" t="str">
        <f>IF(入力!$C73="","",入力!E73)</f>
        <v/>
      </c>
      <c r="E124" s="42" t="str">
        <f>IF(入力!$C73="","",IF(OR(入力!F73=1,入力!F73="男"),"1 男","2 女"))</f>
        <v/>
      </c>
      <c r="F124" s="44" t="str">
        <f>IF(入力!$C73="","",IF(入力!H73=1,"A1 一般（簡易）",IF(入力!H73=2,"A2 一般（法定）",IF(入力!H73=3,"B  生活習慣病",""))))</f>
        <v/>
      </c>
      <c r="G124" s="45" t="str">
        <f>IF(入力!$C73="","",入力!G73)</f>
        <v/>
      </c>
      <c r="H124" s="46" t="str">
        <f>IF(入力!C73="","","本人")</f>
        <v/>
      </c>
      <c r="I124" s="47" t="str">
        <f>IF(入力!$C73="","",IF(入力!I73=1,"1 自己採取法",IF(入力!I73=2,"2 医師採取法",IF(入力!I73=3,"3 希望しない",""))))</f>
        <v/>
      </c>
      <c r="J124" s="48" t="str">
        <f>IF(入力!$C73="","",入力!J73)</f>
        <v/>
      </c>
      <c r="K124" s="49" t="str">
        <f>IF(入力!C73="","",入力!L73)</f>
        <v/>
      </c>
      <c r="L124" s="69" t="str">
        <f>IF(入力!C73="","",入力!K73)</f>
        <v/>
      </c>
    </row>
    <row r="125" spans="1:12" ht="44.25" customHeight="1" x14ac:dyDescent="0.15">
      <c r="A125" s="56" t="str">
        <f>IF(入力!$C74="","",入力!$B$1)</f>
        <v/>
      </c>
      <c r="B125" s="42" t="str">
        <f>IF(入力!$C74="","",入力!C74)</f>
        <v/>
      </c>
      <c r="C125" s="43" t="str">
        <f>IF(入力!$C74="","",入力!D74)</f>
        <v/>
      </c>
      <c r="D125" s="43" t="str">
        <f>IF(入力!$C74="","",入力!E74)</f>
        <v/>
      </c>
      <c r="E125" s="42" t="str">
        <f>IF(入力!$C74="","",IF(OR(入力!F74=1,入力!F74="男"),"1 男","2 女"))</f>
        <v/>
      </c>
      <c r="F125" s="44" t="str">
        <f>IF(入力!$C74="","",IF(入力!H74=1,"A1 一般（簡易）",IF(入力!H74=2,"A2 一般（法定）",IF(入力!H74=3,"B  生活習慣病",""))))</f>
        <v/>
      </c>
      <c r="G125" s="45" t="str">
        <f>IF(入力!$C74="","",入力!G74)</f>
        <v/>
      </c>
      <c r="H125" s="46" t="str">
        <f>IF(入力!C74="","","本人")</f>
        <v/>
      </c>
      <c r="I125" s="47" t="str">
        <f>IF(入力!$C74="","",IF(入力!I74=1,"1 自己採取法",IF(入力!I74=2,"2 医師採取法",IF(入力!I74=3,"3 希望しない",""))))</f>
        <v/>
      </c>
      <c r="J125" s="48" t="str">
        <f>IF(入力!$C74="","",入力!J74)</f>
        <v/>
      </c>
      <c r="K125" s="49" t="str">
        <f>IF(入力!C74="","",入力!L74)</f>
        <v/>
      </c>
      <c r="L125" s="69" t="str">
        <f>IF(入力!C74="","",入力!K74)</f>
        <v/>
      </c>
    </row>
    <row r="126" spans="1:12" ht="44.25" customHeight="1" x14ac:dyDescent="0.15">
      <c r="A126" s="56" t="str">
        <f>IF(入力!$C75="","",入力!$B$1)</f>
        <v/>
      </c>
      <c r="B126" s="42" t="str">
        <f>IF(入力!$C75="","",入力!C75)</f>
        <v/>
      </c>
      <c r="C126" s="43" t="str">
        <f>IF(入力!$C75="","",入力!D75)</f>
        <v/>
      </c>
      <c r="D126" s="43" t="str">
        <f>IF(入力!$C75="","",入力!E75)</f>
        <v/>
      </c>
      <c r="E126" s="42" t="str">
        <f>IF(入力!$C75="","",IF(OR(入力!F75=1,入力!F75="男"),"1 男","2 女"))</f>
        <v/>
      </c>
      <c r="F126" s="44" t="str">
        <f>IF(入力!$C75="","",IF(入力!H75=1,"A1 一般（簡易）",IF(入力!H75=2,"A2 一般（法定）",IF(入力!H75=3,"B  生活習慣病",""))))</f>
        <v/>
      </c>
      <c r="G126" s="45" t="str">
        <f>IF(入力!$C75="","",入力!G75)</f>
        <v/>
      </c>
      <c r="H126" s="46" t="str">
        <f>IF(入力!C75="","","本人")</f>
        <v/>
      </c>
      <c r="I126" s="47" t="str">
        <f>IF(入力!$C75="","",IF(入力!I75=1,"1 自己採取法",IF(入力!I75=2,"2 医師採取法",IF(入力!I75=3,"3 希望しない",""))))</f>
        <v/>
      </c>
      <c r="J126" s="48" t="str">
        <f>IF(入力!$C75="","",入力!J75)</f>
        <v/>
      </c>
      <c r="K126" s="49" t="str">
        <f>IF(入力!C75="","",入力!L75)</f>
        <v/>
      </c>
      <c r="L126" s="69" t="str">
        <f>IF(入力!C75="","",入力!K75)</f>
        <v/>
      </c>
    </row>
    <row r="127" spans="1:12" ht="44.25" customHeight="1" x14ac:dyDescent="0.15">
      <c r="A127" s="56" t="str">
        <f>IF(入力!$C76="","",入力!$B$1)</f>
        <v/>
      </c>
      <c r="B127" s="42" t="str">
        <f>IF(入力!$C76="","",入力!C76)</f>
        <v/>
      </c>
      <c r="C127" s="43" t="str">
        <f>IF(入力!$C76="","",入力!D76)</f>
        <v/>
      </c>
      <c r="D127" s="43" t="str">
        <f>IF(入力!$C76="","",入力!E76)</f>
        <v/>
      </c>
      <c r="E127" s="42" t="str">
        <f>IF(入力!$C76="","",IF(OR(入力!F76=1,入力!F76="男"),"1 男","2 女"))</f>
        <v/>
      </c>
      <c r="F127" s="44" t="str">
        <f>IF(入力!$C76="","",IF(入力!H76=1,"A1 一般（簡易）",IF(入力!H76=2,"A2 一般（法定）",IF(入力!H76=3,"B  生活習慣病",""))))</f>
        <v/>
      </c>
      <c r="G127" s="45" t="str">
        <f>IF(入力!$C76="","",入力!G76)</f>
        <v/>
      </c>
      <c r="H127" s="46" t="str">
        <f>IF(入力!C76="","","本人")</f>
        <v/>
      </c>
      <c r="I127" s="47" t="str">
        <f>IF(入力!$C76="","",IF(入力!I76=1,"1 自己採取法",IF(入力!I76=2,"2 医師採取法",IF(入力!I76=3,"3 希望しない",""))))</f>
        <v/>
      </c>
      <c r="J127" s="48" t="str">
        <f>IF(入力!$C76="","",入力!J76)</f>
        <v/>
      </c>
      <c r="K127" s="49" t="str">
        <f>IF(入力!C76="","",入力!L76)</f>
        <v/>
      </c>
      <c r="L127" s="69" t="str">
        <f>IF(入力!C76="","",入力!K76)</f>
        <v/>
      </c>
    </row>
    <row r="128" spans="1:12" ht="44.25" customHeight="1" x14ac:dyDescent="0.15">
      <c r="A128" s="57" t="str">
        <f>IF(入力!$C77="","",入力!$B$1)</f>
        <v/>
      </c>
      <c r="B128" s="58" t="str">
        <f>IF(入力!$C77="","",入力!C77)</f>
        <v/>
      </c>
      <c r="C128" s="59" t="str">
        <f>IF(入力!$C77="","",入力!D77)</f>
        <v/>
      </c>
      <c r="D128" s="59" t="str">
        <f>IF(入力!$C77="","",入力!E77)</f>
        <v/>
      </c>
      <c r="E128" s="58" t="str">
        <f>IF(入力!$C77="","",IF(OR(入力!F77=1,入力!F77="男"),"1 男","2 女"))</f>
        <v/>
      </c>
      <c r="F128" s="60" t="str">
        <f>IF(入力!$C77="","",IF(入力!H77=1,"A1 一般（簡易）",IF(入力!H77=2,"A2 一般（法定）",IF(入力!H77=3,"B  生活習慣病",""))))</f>
        <v/>
      </c>
      <c r="G128" s="61" t="str">
        <f>IF(入力!$C77="","",入力!G77)</f>
        <v/>
      </c>
      <c r="H128" s="62" t="str">
        <f>IF(入力!C77="","","本人")</f>
        <v/>
      </c>
      <c r="I128" s="63" t="str">
        <f>IF(入力!$C77="","",IF(入力!I77=1,"1 自己採取法",IF(入力!I77=2,"2 医師採取法",IF(入力!I77=3,"3 希望しない",""))))</f>
        <v/>
      </c>
      <c r="J128" s="64" t="str">
        <f>IF(入力!$C77="","",入力!J77)</f>
        <v/>
      </c>
      <c r="K128" s="65" t="str">
        <f>IF(入力!C77="","",入力!L77)</f>
        <v/>
      </c>
      <c r="L128" s="70" t="str">
        <f>IF(入力!C77="","",入力!K77)</f>
        <v/>
      </c>
    </row>
    <row r="129" spans="1:14" ht="26.25" customHeight="1" x14ac:dyDescent="0.15">
      <c r="A129" s="15" t="s">
        <v>34</v>
      </c>
      <c r="B129" s="2"/>
      <c r="C129" s="2" t="s">
        <v>56</v>
      </c>
      <c r="H129" s="2" t="s">
        <v>58</v>
      </c>
      <c r="L129" s="16"/>
      <c r="N129" s="2"/>
    </row>
    <row r="130" spans="1:14" ht="26.25" customHeight="1" x14ac:dyDescent="0.15">
      <c r="A130" s="15" t="s">
        <v>36</v>
      </c>
      <c r="B130" s="2"/>
      <c r="C130" s="2" t="s">
        <v>35</v>
      </c>
      <c r="H130" s="66" t="str">
        <f>$H$16</f>
        <v>⑤　申込締切日は、令和６年９月１７日（火）です。</v>
      </c>
      <c r="L130" s="16"/>
    </row>
    <row r="131" spans="1:14" ht="26.25" customHeight="1" x14ac:dyDescent="0.15">
      <c r="A131" s="2"/>
      <c r="B131" s="15"/>
      <c r="C131" s="2" t="s">
        <v>57</v>
      </c>
      <c r="H131" s="66"/>
    </row>
    <row r="132" spans="1:14" ht="26.25" customHeight="1" x14ac:dyDescent="0.15">
      <c r="A132" s="2"/>
      <c r="B132" s="15"/>
    </row>
    <row r="133" spans="1:14" ht="26.25" customHeight="1" x14ac:dyDescent="0.15"/>
    <row r="134" spans="1:14" ht="41.25" customHeight="1" x14ac:dyDescent="0.15">
      <c r="A134" s="113" t="str">
        <f>$A$1</f>
        <v>令和６年度　秋季会場別健診申込書</v>
      </c>
      <c r="B134" s="113"/>
      <c r="C134" s="113"/>
      <c r="D134" s="113"/>
      <c r="E134" s="113"/>
      <c r="F134" s="113"/>
      <c r="G134" s="11"/>
      <c r="H134" s="11"/>
      <c r="I134" s="11"/>
      <c r="K134" s="13"/>
      <c r="L134" s="12">
        <f>L115+1</f>
        <v>8</v>
      </c>
    </row>
    <row r="135" spans="1:14" ht="48" customHeight="1" x14ac:dyDescent="0.15">
      <c r="A135" s="111" t="s">
        <v>0</v>
      </c>
      <c r="B135" s="111"/>
      <c r="C135" s="37" t="s">
        <v>40</v>
      </c>
      <c r="D135" s="111" t="s">
        <v>44</v>
      </c>
      <c r="E135" s="111"/>
      <c r="F135" s="111"/>
      <c r="G135" s="38" t="s">
        <v>1</v>
      </c>
      <c r="H135" s="112">
        <f>$H$2</f>
        <v>0</v>
      </c>
      <c r="I135" s="112"/>
      <c r="J135" s="112"/>
      <c r="K135" s="115" t="str">
        <f>$K$2</f>
        <v>担 当 者　　</v>
      </c>
      <c r="L135" s="115"/>
    </row>
    <row r="136" spans="1:14" ht="48" customHeight="1" x14ac:dyDescent="0.15">
      <c r="A136" s="39" t="s">
        <v>2</v>
      </c>
      <c r="B136" s="40" t="str">
        <f>$B$3</f>
        <v/>
      </c>
      <c r="C136" s="14" t="s">
        <v>41</v>
      </c>
      <c r="D136" s="109" t="str">
        <f>$D$3</f>
        <v>東京金属事業健康保険組合　多摩支部</v>
      </c>
      <c r="E136" s="109"/>
      <c r="F136" s="109"/>
      <c r="G136" s="41" t="s">
        <v>3</v>
      </c>
      <c r="H136" s="110">
        <f>$H$3</f>
        <v>0</v>
      </c>
      <c r="I136" s="110"/>
      <c r="J136" s="110"/>
      <c r="K136" s="114" t="str">
        <f>$K$3</f>
        <v>電話番号　　</v>
      </c>
      <c r="L136" s="114"/>
    </row>
    <row r="137" spans="1:14" ht="63" customHeight="1" x14ac:dyDescent="0.15">
      <c r="A137" s="50" t="s">
        <v>17</v>
      </c>
      <c r="B137" s="51" t="s">
        <v>18</v>
      </c>
      <c r="C137" s="51" t="s">
        <v>5</v>
      </c>
      <c r="D137" s="51" t="s">
        <v>16</v>
      </c>
      <c r="E137" s="52" t="s">
        <v>53</v>
      </c>
      <c r="F137" s="53" t="s">
        <v>54</v>
      </c>
      <c r="G137" s="51" t="s">
        <v>11</v>
      </c>
      <c r="H137" s="52" t="s">
        <v>37</v>
      </c>
      <c r="I137" s="54" t="s">
        <v>55</v>
      </c>
      <c r="J137" s="52" t="s">
        <v>4</v>
      </c>
      <c r="K137" s="51" t="s">
        <v>25</v>
      </c>
      <c r="L137" s="55" t="s">
        <v>22</v>
      </c>
    </row>
    <row r="138" spans="1:14" ht="44.25" customHeight="1" x14ac:dyDescent="0.15">
      <c r="A138" s="56" t="str">
        <f>IF(入力!$C78="","",入力!$B$1)</f>
        <v/>
      </c>
      <c r="B138" s="42" t="str">
        <f>IF(入力!$C78="","",入力!C78)</f>
        <v/>
      </c>
      <c r="C138" s="43" t="str">
        <f>IF(入力!$C78="","",入力!D78)</f>
        <v/>
      </c>
      <c r="D138" s="43" t="str">
        <f>IF(入力!$C78="","",入力!E78)</f>
        <v/>
      </c>
      <c r="E138" s="42" t="str">
        <f>IF(入力!$C78="","",IF(OR(入力!F78=1,入力!F78="男"),"1 男","2 女"))</f>
        <v/>
      </c>
      <c r="F138" s="44" t="str">
        <f>IF(入力!$C78="","",IF(入力!H78=1,"A1 一般（簡易）",IF(入力!H78=2,"A2 一般（法定）",IF(入力!H78=3,"B  生活習慣病",""))))</f>
        <v/>
      </c>
      <c r="G138" s="45" t="str">
        <f>IF(入力!$C78="","",入力!G78)</f>
        <v/>
      </c>
      <c r="H138" s="46" t="str">
        <f>IF(入力!C78="","","本人")</f>
        <v/>
      </c>
      <c r="I138" s="47" t="str">
        <f>IF(入力!$C78="","",IF(入力!I78=1,"1 自己採取法",IF(入力!I78=2,"2 医師採取法",IF(入力!I78=3,"3 希望しない",""))))</f>
        <v/>
      </c>
      <c r="J138" s="48" t="str">
        <f>IF(入力!$C78="","",入力!J78)</f>
        <v/>
      </c>
      <c r="K138" s="49" t="str">
        <f>IF(入力!C78="","",入力!L78)</f>
        <v/>
      </c>
      <c r="L138" s="69" t="str">
        <f>IF(入力!C78="","",入力!K78)</f>
        <v/>
      </c>
    </row>
    <row r="139" spans="1:14" ht="44.25" customHeight="1" x14ac:dyDescent="0.15">
      <c r="A139" s="56" t="str">
        <f>IF(入力!$C79="","",入力!$B$1)</f>
        <v/>
      </c>
      <c r="B139" s="42" t="str">
        <f>IF(入力!$C79="","",入力!C79)</f>
        <v/>
      </c>
      <c r="C139" s="43" t="str">
        <f>IF(入力!$C79="","",入力!D79)</f>
        <v/>
      </c>
      <c r="D139" s="43" t="str">
        <f>IF(入力!$C79="","",入力!E79)</f>
        <v/>
      </c>
      <c r="E139" s="42" t="str">
        <f>IF(入力!$C79="","",IF(OR(入力!F79=1,入力!F79="男"),"1 男","2 女"))</f>
        <v/>
      </c>
      <c r="F139" s="44" t="str">
        <f>IF(入力!$C79="","",IF(入力!H79=1,"A1 一般（簡易）",IF(入力!H79=2,"A2 一般（法定）",IF(入力!H79=3,"B  生活習慣病",""))))</f>
        <v/>
      </c>
      <c r="G139" s="45" t="str">
        <f>IF(入力!$C79="","",入力!G79)</f>
        <v/>
      </c>
      <c r="H139" s="46" t="str">
        <f>IF(入力!C79="","","本人")</f>
        <v/>
      </c>
      <c r="I139" s="47" t="str">
        <f>IF(入力!$C79="","",IF(入力!I79=1,"1 自己採取法",IF(入力!I79=2,"2 医師採取法",IF(入力!I79=3,"3 希望しない",""))))</f>
        <v/>
      </c>
      <c r="J139" s="48" t="str">
        <f>IF(入力!$C79="","",入力!J79)</f>
        <v/>
      </c>
      <c r="K139" s="49" t="str">
        <f>IF(入力!C79="","",入力!L79)</f>
        <v/>
      </c>
      <c r="L139" s="69" t="str">
        <f>IF(入力!C79="","",入力!K79)</f>
        <v/>
      </c>
    </row>
    <row r="140" spans="1:14" ht="44.25" customHeight="1" x14ac:dyDescent="0.15">
      <c r="A140" s="56" t="str">
        <f>IF(入力!$C80="","",入力!$B$1)</f>
        <v/>
      </c>
      <c r="B140" s="42" t="str">
        <f>IF(入力!$C80="","",入力!C80)</f>
        <v/>
      </c>
      <c r="C140" s="43" t="str">
        <f>IF(入力!$C80="","",入力!D80)</f>
        <v/>
      </c>
      <c r="D140" s="43" t="str">
        <f>IF(入力!$C80="","",入力!E80)</f>
        <v/>
      </c>
      <c r="E140" s="42" t="str">
        <f>IF(入力!$C80="","",IF(OR(入力!F80=1,入力!F80="男"),"1 男","2 女"))</f>
        <v/>
      </c>
      <c r="F140" s="44" t="str">
        <f>IF(入力!$C80="","",IF(入力!H80=1,"A1 一般（簡易）",IF(入力!H80=2,"A2 一般（法定）",IF(入力!H80=3,"B  生活習慣病",""))))</f>
        <v/>
      </c>
      <c r="G140" s="45" t="str">
        <f>IF(入力!$C80="","",入力!G80)</f>
        <v/>
      </c>
      <c r="H140" s="46" t="str">
        <f>IF(入力!C80="","","本人")</f>
        <v/>
      </c>
      <c r="I140" s="47" t="str">
        <f>IF(入力!$C80="","",IF(入力!I80=1,"1 自己採取法",IF(入力!I80=2,"2 医師採取法",IF(入力!I80=3,"3 希望しない",""))))</f>
        <v/>
      </c>
      <c r="J140" s="48" t="str">
        <f>IF(入力!$C80="","",入力!J80)</f>
        <v/>
      </c>
      <c r="K140" s="49" t="str">
        <f>IF(入力!C80="","",入力!L80)</f>
        <v/>
      </c>
      <c r="L140" s="69" t="str">
        <f>IF(入力!C80="","",入力!K80)</f>
        <v/>
      </c>
    </row>
    <row r="141" spans="1:14" ht="44.25" customHeight="1" x14ac:dyDescent="0.15">
      <c r="A141" s="56" t="str">
        <f>IF(入力!$C81="","",入力!$B$1)</f>
        <v/>
      </c>
      <c r="B141" s="42" t="str">
        <f>IF(入力!$C81="","",入力!C81)</f>
        <v/>
      </c>
      <c r="C141" s="43" t="str">
        <f>IF(入力!$C81="","",入力!D81)</f>
        <v/>
      </c>
      <c r="D141" s="43" t="str">
        <f>IF(入力!$C81="","",入力!E81)</f>
        <v/>
      </c>
      <c r="E141" s="42" t="str">
        <f>IF(入力!$C81="","",IF(OR(入力!F81=1,入力!F81="男"),"1 男","2 女"))</f>
        <v/>
      </c>
      <c r="F141" s="44" t="str">
        <f>IF(入力!$C81="","",IF(入力!H81=1,"A1 一般（簡易）",IF(入力!H81=2,"A2 一般（法定）",IF(入力!H81=3,"B  生活習慣病",""))))</f>
        <v/>
      </c>
      <c r="G141" s="45" t="str">
        <f>IF(入力!$C81="","",入力!G81)</f>
        <v/>
      </c>
      <c r="H141" s="46" t="str">
        <f>IF(入力!C81="","","本人")</f>
        <v/>
      </c>
      <c r="I141" s="47" t="str">
        <f>IF(入力!$C81="","",IF(入力!I81=1,"1 自己採取法",IF(入力!I81=2,"2 医師採取法",IF(入力!I81=3,"3 希望しない",""))))</f>
        <v/>
      </c>
      <c r="J141" s="48" t="str">
        <f>IF(入力!$C81="","",入力!J81)</f>
        <v/>
      </c>
      <c r="K141" s="49" t="str">
        <f>IF(入力!C81="","",入力!L81)</f>
        <v/>
      </c>
      <c r="L141" s="69" t="str">
        <f>IF(入力!C81="","",入力!K81)</f>
        <v/>
      </c>
    </row>
    <row r="142" spans="1:14" ht="44.25" customHeight="1" x14ac:dyDescent="0.15">
      <c r="A142" s="56" t="str">
        <f>IF(入力!$C82="","",入力!$B$1)</f>
        <v/>
      </c>
      <c r="B142" s="42" t="str">
        <f>IF(入力!$C82="","",入力!C82)</f>
        <v/>
      </c>
      <c r="C142" s="43" t="str">
        <f>IF(入力!$C82="","",入力!D82)</f>
        <v/>
      </c>
      <c r="D142" s="43" t="str">
        <f>IF(入力!$C82="","",入力!E82)</f>
        <v/>
      </c>
      <c r="E142" s="42" t="str">
        <f>IF(入力!$C82="","",IF(OR(入力!F82=1,入力!F82="男"),"1 男","2 女"))</f>
        <v/>
      </c>
      <c r="F142" s="44" t="str">
        <f>IF(入力!$C82="","",IF(入力!H82=1,"A1 一般（簡易）",IF(入力!H82=2,"A2 一般（法定）",IF(入力!H82=3,"B  生活習慣病",""))))</f>
        <v/>
      </c>
      <c r="G142" s="45" t="str">
        <f>IF(入力!$C82="","",入力!G82)</f>
        <v/>
      </c>
      <c r="H142" s="46" t="str">
        <f>IF(入力!C82="","","本人")</f>
        <v/>
      </c>
      <c r="I142" s="47" t="str">
        <f>IF(入力!$C82="","",IF(入力!I82=1,"1 自己採取法",IF(入力!I82=2,"2 医師採取法",IF(入力!I82=3,"3 希望しない",""))))</f>
        <v/>
      </c>
      <c r="J142" s="48" t="str">
        <f>IF(入力!$C82="","",入力!J82)</f>
        <v/>
      </c>
      <c r="K142" s="49" t="str">
        <f>IF(入力!C82="","",入力!L82)</f>
        <v/>
      </c>
      <c r="L142" s="69" t="str">
        <f>IF(入力!C82="","",入力!K82)</f>
        <v/>
      </c>
    </row>
    <row r="143" spans="1:14" ht="44.25" customHeight="1" x14ac:dyDescent="0.15">
      <c r="A143" s="56" t="str">
        <f>IF(入力!$C83="","",入力!$B$1)</f>
        <v/>
      </c>
      <c r="B143" s="42" t="str">
        <f>IF(入力!$C83="","",入力!C83)</f>
        <v/>
      </c>
      <c r="C143" s="43" t="str">
        <f>IF(入力!$C83="","",入力!D83)</f>
        <v/>
      </c>
      <c r="D143" s="43" t="str">
        <f>IF(入力!$C83="","",入力!E83)</f>
        <v/>
      </c>
      <c r="E143" s="42" t="str">
        <f>IF(入力!$C83="","",IF(OR(入力!F83=1,入力!F83="男"),"1 男","2 女"))</f>
        <v/>
      </c>
      <c r="F143" s="44" t="str">
        <f>IF(入力!$C83="","",IF(入力!H83=1,"A1 一般（簡易）",IF(入力!H83=2,"A2 一般（法定）",IF(入力!H83=3,"B  生活習慣病",""))))</f>
        <v/>
      </c>
      <c r="G143" s="45" t="str">
        <f>IF(入力!$C83="","",入力!G83)</f>
        <v/>
      </c>
      <c r="H143" s="46" t="str">
        <f>IF(入力!C83="","","本人")</f>
        <v/>
      </c>
      <c r="I143" s="47" t="str">
        <f>IF(入力!$C83="","",IF(入力!I83=1,"1 自己採取法",IF(入力!I83=2,"2 医師採取法",IF(入力!I83=3,"3 希望しない",""))))</f>
        <v/>
      </c>
      <c r="J143" s="48" t="str">
        <f>IF(入力!$C83="","",入力!J83)</f>
        <v/>
      </c>
      <c r="K143" s="49" t="str">
        <f>IF(入力!C83="","",入力!L83)</f>
        <v/>
      </c>
      <c r="L143" s="69" t="str">
        <f>IF(入力!C83="","",入力!K83)</f>
        <v/>
      </c>
    </row>
    <row r="144" spans="1:14" ht="44.25" customHeight="1" x14ac:dyDescent="0.15">
      <c r="A144" s="56" t="str">
        <f>IF(入力!$C84="","",入力!$B$1)</f>
        <v/>
      </c>
      <c r="B144" s="42" t="str">
        <f>IF(入力!$C84="","",入力!C84)</f>
        <v/>
      </c>
      <c r="C144" s="43" t="str">
        <f>IF(入力!$C84="","",入力!D84)</f>
        <v/>
      </c>
      <c r="D144" s="43" t="str">
        <f>IF(入力!$C84="","",入力!E84)</f>
        <v/>
      </c>
      <c r="E144" s="42" t="str">
        <f>IF(入力!$C84="","",IF(OR(入力!F84=1,入力!F84="男"),"1 男","2 女"))</f>
        <v/>
      </c>
      <c r="F144" s="44" t="str">
        <f>IF(入力!$C84="","",IF(入力!H84=1,"A1 一般（簡易）",IF(入力!H84=2,"A2 一般（法定）",IF(入力!H84=3,"B  生活習慣病",""))))</f>
        <v/>
      </c>
      <c r="G144" s="45" t="str">
        <f>IF(入力!$C84="","",入力!G84)</f>
        <v/>
      </c>
      <c r="H144" s="46" t="str">
        <f>IF(入力!C84="","","本人")</f>
        <v/>
      </c>
      <c r="I144" s="47" t="str">
        <f>IF(入力!$C84="","",IF(入力!I84=1,"1 自己採取法",IF(入力!I84=2,"2 医師採取法",IF(入力!I84=3,"3 希望しない",""))))</f>
        <v/>
      </c>
      <c r="J144" s="48" t="str">
        <f>IF(入力!$C84="","",入力!J84)</f>
        <v/>
      </c>
      <c r="K144" s="49" t="str">
        <f>IF(入力!C84="","",入力!L84)</f>
        <v/>
      </c>
      <c r="L144" s="69" t="str">
        <f>IF(入力!C84="","",入力!K84)</f>
        <v/>
      </c>
    </row>
    <row r="145" spans="1:14" ht="44.25" customHeight="1" x14ac:dyDescent="0.15">
      <c r="A145" s="56" t="str">
        <f>IF(入力!$C85="","",入力!$B$1)</f>
        <v/>
      </c>
      <c r="B145" s="42" t="str">
        <f>IF(入力!$C85="","",入力!C85)</f>
        <v/>
      </c>
      <c r="C145" s="43" t="str">
        <f>IF(入力!$C85="","",入力!D85)</f>
        <v/>
      </c>
      <c r="D145" s="43" t="str">
        <f>IF(入力!$C85="","",入力!E85)</f>
        <v/>
      </c>
      <c r="E145" s="42" t="str">
        <f>IF(入力!$C85="","",IF(OR(入力!F85=1,入力!F85="男"),"1 男","2 女"))</f>
        <v/>
      </c>
      <c r="F145" s="44" t="str">
        <f>IF(入力!$C85="","",IF(入力!H85=1,"A1 一般（簡易）",IF(入力!H85=2,"A2 一般（法定）",IF(入力!H85=3,"B  生活習慣病",""))))</f>
        <v/>
      </c>
      <c r="G145" s="45" t="str">
        <f>IF(入力!$C85="","",入力!G85)</f>
        <v/>
      </c>
      <c r="H145" s="46" t="str">
        <f>IF(入力!C85="","","本人")</f>
        <v/>
      </c>
      <c r="I145" s="47" t="str">
        <f>IF(入力!$C85="","",IF(入力!I85=1,"1 自己採取法",IF(入力!I85=2,"2 医師採取法",IF(入力!I85=3,"3 希望しない",""))))</f>
        <v/>
      </c>
      <c r="J145" s="48" t="str">
        <f>IF(入力!$C85="","",入力!J85)</f>
        <v/>
      </c>
      <c r="K145" s="49" t="str">
        <f>IF(入力!C85="","",入力!L85)</f>
        <v/>
      </c>
      <c r="L145" s="69" t="str">
        <f>IF(入力!C85="","",入力!K85)</f>
        <v/>
      </c>
    </row>
    <row r="146" spans="1:14" ht="44.25" customHeight="1" x14ac:dyDescent="0.15">
      <c r="A146" s="56" t="str">
        <f>IF(入力!$C86="","",入力!$B$1)</f>
        <v/>
      </c>
      <c r="B146" s="42" t="str">
        <f>IF(入力!$C86="","",入力!C86)</f>
        <v/>
      </c>
      <c r="C146" s="43" t="str">
        <f>IF(入力!$C86="","",入力!D86)</f>
        <v/>
      </c>
      <c r="D146" s="43" t="str">
        <f>IF(入力!$C86="","",入力!E86)</f>
        <v/>
      </c>
      <c r="E146" s="42" t="str">
        <f>IF(入力!$C86="","",IF(OR(入力!F86=1,入力!F86="男"),"1 男","2 女"))</f>
        <v/>
      </c>
      <c r="F146" s="44" t="str">
        <f>IF(入力!$C86="","",IF(入力!H86=1,"A1 一般（簡易）",IF(入力!H86=2,"A2 一般（法定）",IF(入力!H86=3,"B  生活習慣病",""))))</f>
        <v/>
      </c>
      <c r="G146" s="45" t="str">
        <f>IF(入力!$C86="","",入力!G86)</f>
        <v/>
      </c>
      <c r="H146" s="46" t="str">
        <f>IF(入力!C86="","","本人")</f>
        <v/>
      </c>
      <c r="I146" s="47" t="str">
        <f>IF(入力!$C86="","",IF(入力!I86=1,"1 自己採取法",IF(入力!I86=2,"2 医師採取法",IF(入力!I86=3,"3 希望しない",""))))</f>
        <v/>
      </c>
      <c r="J146" s="48" t="str">
        <f>IF(入力!$C86="","",入力!J86)</f>
        <v/>
      </c>
      <c r="K146" s="49" t="str">
        <f>IF(入力!C86="","",入力!L86)</f>
        <v/>
      </c>
      <c r="L146" s="69" t="str">
        <f>IF(入力!C86="","",入力!K86)</f>
        <v/>
      </c>
    </row>
    <row r="147" spans="1:14" ht="44.25" customHeight="1" x14ac:dyDescent="0.15">
      <c r="A147" s="57" t="str">
        <f>IF(入力!$C87="","",入力!$B$1)</f>
        <v/>
      </c>
      <c r="B147" s="58" t="str">
        <f>IF(入力!$C87="","",入力!C87)</f>
        <v/>
      </c>
      <c r="C147" s="59" t="str">
        <f>IF(入力!$C87="","",入力!D87)</f>
        <v/>
      </c>
      <c r="D147" s="59" t="str">
        <f>IF(入力!$C87="","",入力!E87)</f>
        <v/>
      </c>
      <c r="E147" s="58" t="str">
        <f>IF(入力!$C87="","",IF(OR(入力!F87=1,入力!F87="男"),"1 男","2 女"))</f>
        <v/>
      </c>
      <c r="F147" s="60" t="str">
        <f>IF(入力!$C87="","",IF(入力!H87=1,"A1 一般（簡易）",IF(入力!H87=2,"A2 一般（法定）",IF(入力!H87=3,"B  生活習慣病",""))))</f>
        <v/>
      </c>
      <c r="G147" s="61" t="str">
        <f>IF(入力!$C87="","",入力!G87)</f>
        <v/>
      </c>
      <c r="H147" s="62" t="str">
        <f>IF(入力!C87="","","本人")</f>
        <v/>
      </c>
      <c r="I147" s="63" t="str">
        <f>IF(入力!$C87="","",IF(入力!I87=1,"1 自己採取法",IF(入力!I87=2,"2 医師採取法",IF(入力!I87=3,"3 希望しない",""))))</f>
        <v/>
      </c>
      <c r="J147" s="64" t="str">
        <f>IF(入力!$C87="","",入力!J87)</f>
        <v/>
      </c>
      <c r="K147" s="65" t="str">
        <f>IF(入力!C87="","",入力!L87)</f>
        <v/>
      </c>
      <c r="L147" s="70" t="str">
        <f>IF(入力!C87="","",入力!K87)</f>
        <v/>
      </c>
    </row>
    <row r="148" spans="1:14" ht="26.25" customHeight="1" x14ac:dyDescent="0.15">
      <c r="A148" s="15" t="s">
        <v>34</v>
      </c>
      <c r="B148" s="2"/>
      <c r="C148" s="2" t="s">
        <v>56</v>
      </c>
      <c r="H148" s="2" t="s">
        <v>58</v>
      </c>
      <c r="L148" s="16"/>
      <c r="N148" s="2"/>
    </row>
    <row r="149" spans="1:14" ht="26.25" customHeight="1" x14ac:dyDescent="0.15">
      <c r="A149" s="15" t="s">
        <v>36</v>
      </c>
      <c r="B149" s="2"/>
      <c r="C149" s="2" t="s">
        <v>35</v>
      </c>
      <c r="H149" s="66" t="str">
        <f>$H$16</f>
        <v>⑤　申込締切日は、令和６年９月１７日（火）です。</v>
      </c>
      <c r="L149" s="16"/>
    </row>
    <row r="150" spans="1:14" ht="26.25" customHeight="1" x14ac:dyDescent="0.15">
      <c r="A150" s="2"/>
      <c r="B150" s="15"/>
      <c r="C150" s="2" t="s">
        <v>57</v>
      </c>
      <c r="H150" s="66"/>
    </row>
    <row r="151" spans="1:14" ht="26.25" customHeight="1" x14ac:dyDescent="0.15">
      <c r="A151" s="2"/>
      <c r="B151" s="15"/>
    </row>
    <row r="152" spans="1:14" ht="26.25" customHeight="1" x14ac:dyDescent="0.15"/>
    <row r="153" spans="1:14" ht="41.25" customHeight="1" x14ac:dyDescent="0.15">
      <c r="A153" s="113" t="str">
        <f>$A$1</f>
        <v>令和６年度　秋季会場別健診申込書</v>
      </c>
      <c r="B153" s="113"/>
      <c r="C153" s="113"/>
      <c r="D153" s="113"/>
      <c r="E153" s="113"/>
      <c r="F153" s="113"/>
      <c r="G153" s="11"/>
      <c r="H153" s="11"/>
      <c r="I153" s="11"/>
      <c r="K153" s="13"/>
      <c r="L153" s="12">
        <f>L134+1</f>
        <v>9</v>
      </c>
    </row>
    <row r="154" spans="1:14" ht="48" customHeight="1" x14ac:dyDescent="0.15">
      <c r="A154" s="111" t="s">
        <v>0</v>
      </c>
      <c r="B154" s="111"/>
      <c r="C154" s="37" t="s">
        <v>40</v>
      </c>
      <c r="D154" s="111" t="s">
        <v>44</v>
      </c>
      <c r="E154" s="111"/>
      <c r="F154" s="111"/>
      <c r="G154" s="38" t="s">
        <v>1</v>
      </c>
      <c r="H154" s="112">
        <f>$H$2</f>
        <v>0</v>
      </c>
      <c r="I154" s="112"/>
      <c r="J154" s="112"/>
      <c r="K154" s="115" t="str">
        <f>$K$2</f>
        <v>担 当 者　　</v>
      </c>
      <c r="L154" s="115"/>
    </row>
    <row r="155" spans="1:14" ht="48" customHeight="1" x14ac:dyDescent="0.15">
      <c r="A155" s="39" t="s">
        <v>2</v>
      </c>
      <c r="B155" s="40" t="str">
        <f>$B$3</f>
        <v/>
      </c>
      <c r="C155" s="14" t="s">
        <v>41</v>
      </c>
      <c r="D155" s="109" t="str">
        <f>$D$3</f>
        <v>東京金属事業健康保険組合　多摩支部</v>
      </c>
      <c r="E155" s="109"/>
      <c r="F155" s="109"/>
      <c r="G155" s="41" t="s">
        <v>3</v>
      </c>
      <c r="H155" s="110">
        <f>$H$3</f>
        <v>0</v>
      </c>
      <c r="I155" s="110"/>
      <c r="J155" s="110"/>
      <c r="K155" s="114" t="str">
        <f>$K$3</f>
        <v>電話番号　　</v>
      </c>
      <c r="L155" s="114"/>
    </row>
    <row r="156" spans="1:14" ht="63" customHeight="1" x14ac:dyDescent="0.15">
      <c r="A156" s="50" t="s">
        <v>17</v>
      </c>
      <c r="B156" s="51" t="s">
        <v>18</v>
      </c>
      <c r="C156" s="51" t="s">
        <v>5</v>
      </c>
      <c r="D156" s="51" t="s">
        <v>16</v>
      </c>
      <c r="E156" s="52" t="s">
        <v>53</v>
      </c>
      <c r="F156" s="53" t="s">
        <v>54</v>
      </c>
      <c r="G156" s="51" t="s">
        <v>11</v>
      </c>
      <c r="H156" s="52" t="s">
        <v>37</v>
      </c>
      <c r="I156" s="54" t="s">
        <v>55</v>
      </c>
      <c r="J156" s="52" t="s">
        <v>4</v>
      </c>
      <c r="K156" s="51" t="s">
        <v>25</v>
      </c>
      <c r="L156" s="55" t="s">
        <v>22</v>
      </c>
    </row>
    <row r="157" spans="1:14" ht="44.25" customHeight="1" x14ac:dyDescent="0.15">
      <c r="A157" s="56" t="str">
        <f>IF(入力!$C88="","",入力!$B$1)</f>
        <v/>
      </c>
      <c r="B157" s="42" t="str">
        <f>IF(入力!$C88="","",入力!C88)</f>
        <v/>
      </c>
      <c r="C157" s="43" t="str">
        <f>IF(入力!$C88="","",入力!D88)</f>
        <v/>
      </c>
      <c r="D157" s="43" t="str">
        <f>IF(入力!$C88="","",入力!E88)</f>
        <v/>
      </c>
      <c r="E157" s="42" t="str">
        <f>IF(入力!$C88="","",IF(OR(入力!F88=1,入力!F88="男"),"1 男","2 女"))</f>
        <v/>
      </c>
      <c r="F157" s="44" t="str">
        <f>IF(入力!$C88="","",IF(入力!H88=1,"A1 一般（簡易）",IF(入力!H88=2,"A2 一般（法定）",IF(入力!H88=3,"B  生活習慣病",""))))</f>
        <v/>
      </c>
      <c r="G157" s="45" t="str">
        <f>IF(入力!$C88="","",入力!G88)</f>
        <v/>
      </c>
      <c r="H157" s="46" t="str">
        <f>IF(入力!C88="","","本人")</f>
        <v/>
      </c>
      <c r="I157" s="47" t="str">
        <f>IF(入力!$C88="","",IF(入力!I88=1,"1 自己採取法",IF(入力!I88=2,"2 医師採取法",IF(入力!I88=3,"3 希望しない",""))))</f>
        <v/>
      </c>
      <c r="J157" s="48" t="str">
        <f>IF(入力!$C88="","",入力!J88)</f>
        <v/>
      </c>
      <c r="K157" s="49" t="str">
        <f>IF(入力!C88="","",入力!L88)</f>
        <v/>
      </c>
      <c r="L157" s="69" t="str">
        <f>IF(入力!C88="","",入力!K88)</f>
        <v/>
      </c>
    </row>
    <row r="158" spans="1:14" ht="44.25" customHeight="1" x14ac:dyDescent="0.15">
      <c r="A158" s="56" t="str">
        <f>IF(入力!$C89="","",入力!$B$1)</f>
        <v/>
      </c>
      <c r="B158" s="42" t="str">
        <f>IF(入力!$C89="","",入力!C89)</f>
        <v/>
      </c>
      <c r="C158" s="43" t="str">
        <f>IF(入力!$C89="","",入力!D89)</f>
        <v/>
      </c>
      <c r="D158" s="43" t="str">
        <f>IF(入力!$C89="","",入力!E89)</f>
        <v/>
      </c>
      <c r="E158" s="42" t="str">
        <f>IF(入力!$C89="","",IF(OR(入力!F89=1,入力!F89="男"),"1 男","2 女"))</f>
        <v/>
      </c>
      <c r="F158" s="44" t="str">
        <f>IF(入力!$C89="","",IF(入力!H89=1,"A1 一般（簡易）",IF(入力!H89=2,"A2 一般（法定）",IF(入力!H89=3,"B  生活習慣病",""))))</f>
        <v/>
      </c>
      <c r="G158" s="45" t="str">
        <f>IF(入力!$C89="","",入力!G89)</f>
        <v/>
      </c>
      <c r="H158" s="46" t="str">
        <f>IF(入力!C89="","","本人")</f>
        <v/>
      </c>
      <c r="I158" s="47" t="str">
        <f>IF(入力!$C89="","",IF(入力!I89=1,"1 自己採取法",IF(入力!I89=2,"2 医師採取法",IF(入力!I89=3,"3 希望しない",""))))</f>
        <v/>
      </c>
      <c r="J158" s="48" t="str">
        <f>IF(入力!$C89="","",入力!J89)</f>
        <v/>
      </c>
      <c r="K158" s="49" t="str">
        <f>IF(入力!C89="","",入力!L89)</f>
        <v/>
      </c>
      <c r="L158" s="69" t="str">
        <f>IF(入力!C89="","",入力!K89)</f>
        <v/>
      </c>
    </row>
    <row r="159" spans="1:14" ht="44.25" customHeight="1" x14ac:dyDescent="0.15">
      <c r="A159" s="56" t="str">
        <f>IF(入力!$C90="","",入力!$B$1)</f>
        <v/>
      </c>
      <c r="B159" s="42" t="str">
        <f>IF(入力!$C90="","",入力!C90)</f>
        <v/>
      </c>
      <c r="C159" s="43" t="str">
        <f>IF(入力!$C90="","",入力!D90)</f>
        <v/>
      </c>
      <c r="D159" s="43" t="str">
        <f>IF(入力!$C90="","",入力!E90)</f>
        <v/>
      </c>
      <c r="E159" s="42" t="str">
        <f>IF(入力!$C90="","",IF(OR(入力!F90=1,入力!F90="男"),"1 男","2 女"))</f>
        <v/>
      </c>
      <c r="F159" s="44" t="str">
        <f>IF(入力!$C90="","",IF(入力!H90=1,"A1 一般（簡易）",IF(入力!H90=2,"A2 一般（法定）",IF(入力!H90=3,"B  生活習慣病",""))))</f>
        <v/>
      </c>
      <c r="G159" s="45" t="str">
        <f>IF(入力!$C90="","",入力!G90)</f>
        <v/>
      </c>
      <c r="H159" s="46" t="str">
        <f>IF(入力!C90="","","本人")</f>
        <v/>
      </c>
      <c r="I159" s="47" t="str">
        <f>IF(入力!$C90="","",IF(入力!I90=1,"1 自己採取法",IF(入力!I90=2,"2 医師採取法",IF(入力!I90=3,"3 希望しない",""))))</f>
        <v/>
      </c>
      <c r="J159" s="48" t="str">
        <f>IF(入力!$C90="","",入力!J90)</f>
        <v/>
      </c>
      <c r="K159" s="49" t="str">
        <f>IF(入力!C90="","",入力!L90)</f>
        <v/>
      </c>
      <c r="L159" s="69" t="str">
        <f>IF(入力!C90="","",入力!K90)</f>
        <v/>
      </c>
    </row>
    <row r="160" spans="1:14" ht="44.25" customHeight="1" x14ac:dyDescent="0.15">
      <c r="A160" s="56" t="str">
        <f>IF(入力!$C91="","",入力!$B$1)</f>
        <v/>
      </c>
      <c r="B160" s="42" t="str">
        <f>IF(入力!$C91="","",入力!C91)</f>
        <v/>
      </c>
      <c r="C160" s="43" t="str">
        <f>IF(入力!$C91="","",入力!D91)</f>
        <v/>
      </c>
      <c r="D160" s="43" t="str">
        <f>IF(入力!$C91="","",入力!E91)</f>
        <v/>
      </c>
      <c r="E160" s="42" t="str">
        <f>IF(入力!$C91="","",IF(OR(入力!F91=1,入力!F91="男"),"1 男","2 女"))</f>
        <v/>
      </c>
      <c r="F160" s="44" t="str">
        <f>IF(入力!$C91="","",IF(入力!H91=1,"A1 一般（簡易）",IF(入力!H91=2,"A2 一般（法定）",IF(入力!H91=3,"B  生活習慣病",""))))</f>
        <v/>
      </c>
      <c r="G160" s="45" t="str">
        <f>IF(入力!$C91="","",入力!G91)</f>
        <v/>
      </c>
      <c r="H160" s="46" t="str">
        <f>IF(入力!C91="","","本人")</f>
        <v/>
      </c>
      <c r="I160" s="47" t="str">
        <f>IF(入力!$C91="","",IF(入力!I91=1,"1 自己採取法",IF(入力!I91=2,"2 医師採取法",IF(入力!I91=3,"3 希望しない",""))))</f>
        <v/>
      </c>
      <c r="J160" s="48" t="str">
        <f>IF(入力!$C91="","",入力!J91)</f>
        <v/>
      </c>
      <c r="K160" s="49" t="str">
        <f>IF(入力!C91="","",入力!L91)</f>
        <v/>
      </c>
      <c r="L160" s="69" t="str">
        <f>IF(入力!C91="","",入力!K91)</f>
        <v/>
      </c>
    </row>
    <row r="161" spans="1:14" ht="44.25" customHeight="1" x14ac:dyDescent="0.15">
      <c r="A161" s="56" t="str">
        <f>IF(入力!$C92="","",入力!$B$1)</f>
        <v/>
      </c>
      <c r="B161" s="42" t="str">
        <f>IF(入力!$C92="","",入力!C92)</f>
        <v/>
      </c>
      <c r="C161" s="43" t="str">
        <f>IF(入力!$C92="","",入力!D92)</f>
        <v/>
      </c>
      <c r="D161" s="43" t="str">
        <f>IF(入力!$C92="","",入力!E92)</f>
        <v/>
      </c>
      <c r="E161" s="42" t="str">
        <f>IF(入力!$C92="","",IF(OR(入力!F92=1,入力!F92="男"),"1 男","2 女"))</f>
        <v/>
      </c>
      <c r="F161" s="44" t="str">
        <f>IF(入力!$C92="","",IF(入力!H92=1,"A1 一般（簡易）",IF(入力!H92=2,"A2 一般（法定）",IF(入力!H92=3,"B  生活習慣病",""))))</f>
        <v/>
      </c>
      <c r="G161" s="45" t="str">
        <f>IF(入力!$C92="","",入力!G92)</f>
        <v/>
      </c>
      <c r="H161" s="46" t="str">
        <f>IF(入力!C92="","","本人")</f>
        <v/>
      </c>
      <c r="I161" s="47" t="str">
        <f>IF(入力!$C92="","",IF(入力!I92=1,"1 自己採取法",IF(入力!I92=2,"2 医師採取法",IF(入力!I92=3,"3 希望しない",""))))</f>
        <v/>
      </c>
      <c r="J161" s="48" t="str">
        <f>IF(入力!$C92="","",入力!J92)</f>
        <v/>
      </c>
      <c r="K161" s="49" t="str">
        <f>IF(入力!C92="","",入力!L92)</f>
        <v/>
      </c>
      <c r="L161" s="69" t="str">
        <f>IF(入力!C92="","",入力!K92)</f>
        <v/>
      </c>
    </row>
    <row r="162" spans="1:14" ht="44.25" customHeight="1" x14ac:dyDescent="0.15">
      <c r="A162" s="56" t="str">
        <f>IF(入力!$C93="","",入力!$B$1)</f>
        <v/>
      </c>
      <c r="B162" s="42" t="str">
        <f>IF(入力!$C93="","",入力!C93)</f>
        <v/>
      </c>
      <c r="C162" s="43" t="str">
        <f>IF(入力!$C93="","",入力!D93)</f>
        <v/>
      </c>
      <c r="D162" s="43" t="str">
        <f>IF(入力!$C93="","",入力!E93)</f>
        <v/>
      </c>
      <c r="E162" s="42" t="str">
        <f>IF(入力!$C93="","",IF(OR(入力!F93=1,入力!F93="男"),"1 男","2 女"))</f>
        <v/>
      </c>
      <c r="F162" s="44" t="str">
        <f>IF(入力!$C93="","",IF(入力!H93=1,"A1 一般（簡易）",IF(入力!H93=2,"A2 一般（法定）",IF(入力!H93=3,"B  生活習慣病",""))))</f>
        <v/>
      </c>
      <c r="G162" s="45" t="str">
        <f>IF(入力!$C93="","",入力!G93)</f>
        <v/>
      </c>
      <c r="H162" s="46" t="str">
        <f>IF(入力!C93="","","本人")</f>
        <v/>
      </c>
      <c r="I162" s="47" t="str">
        <f>IF(入力!$C93="","",IF(入力!I93=1,"1 自己採取法",IF(入力!I93=2,"2 医師採取法",IF(入力!I93=3,"3 希望しない",""))))</f>
        <v/>
      </c>
      <c r="J162" s="48" t="str">
        <f>IF(入力!$C93="","",入力!J93)</f>
        <v/>
      </c>
      <c r="K162" s="49" t="str">
        <f>IF(入力!C93="","",入力!L93)</f>
        <v/>
      </c>
      <c r="L162" s="69" t="str">
        <f>IF(入力!C93="","",入力!K93)</f>
        <v/>
      </c>
    </row>
    <row r="163" spans="1:14" ht="44.25" customHeight="1" x14ac:dyDescent="0.15">
      <c r="A163" s="56" t="str">
        <f>IF(入力!$C94="","",入力!$B$1)</f>
        <v/>
      </c>
      <c r="B163" s="42" t="str">
        <f>IF(入力!$C94="","",入力!C94)</f>
        <v/>
      </c>
      <c r="C163" s="43" t="str">
        <f>IF(入力!$C94="","",入力!D94)</f>
        <v/>
      </c>
      <c r="D163" s="43" t="str">
        <f>IF(入力!$C94="","",入力!E94)</f>
        <v/>
      </c>
      <c r="E163" s="42" t="str">
        <f>IF(入力!$C94="","",IF(OR(入力!F94=1,入力!F94="男"),"1 男","2 女"))</f>
        <v/>
      </c>
      <c r="F163" s="44" t="str">
        <f>IF(入力!$C94="","",IF(入力!H94=1,"A1 一般（簡易）",IF(入力!H94=2,"A2 一般（法定）",IF(入力!H94=3,"B  生活習慣病",""))))</f>
        <v/>
      </c>
      <c r="G163" s="45" t="str">
        <f>IF(入力!$C94="","",入力!G94)</f>
        <v/>
      </c>
      <c r="H163" s="46" t="str">
        <f>IF(入力!C94="","","本人")</f>
        <v/>
      </c>
      <c r="I163" s="47" t="str">
        <f>IF(入力!$C94="","",IF(入力!I94=1,"1 自己採取法",IF(入力!I94=2,"2 医師採取法",IF(入力!I94=3,"3 希望しない",""))))</f>
        <v/>
      </c>
      <c r="J163" s="48" t="str">
        <f>IF(入力!$C94="","",入力!J94)</f>
        <v/>
      </c>
      <c r="K163" s="49" t="str">
        <f>IF(入力!C94="","",入力!L94)</f>
        <v/>
      </c>
      <c r="L163" s="69" t="str">
        <f>IF(入力!C94="","",入力!K94)</f>
        <v/>
      </c>
    </row>
    <row r="164" spans="1:14" ht="44.25" customHeight="1" x14ac:dyDescent="0.15">
      <c r="A164" s="56" t="str">
        <f>IF(入力!$C95="","",入力!$B$1)</f>
        <v/>
      </c>
      <c r="B164" s="42" t="str">
        <f>IF(入力!$C95="","",入力!C95)</f>
        <v/>
      </c>
      <c r="C164" s="43" t="str">
        <f>IF(入力!$C95="","",入力!D95)</f>
        <v/>
      </c>
      <c r="D164" s="43" t="str">
        <f>IF(入力!$C95="","",入力!E95)</f>
        <v/>
      </c>
      <c r="E164" s="42" t="str">
        <f>IF(入力!$C95="","",IF(OR(入力!F95=1,入力!F95="男"),"1 男","2 女"))</f>
        <v/>
      </c>
      <c r="F164" s="44" t="str">
        <f>IF(入力!$C95="","",IF(入力!H95=1,"A1 一般（簡易）",IF(入力!H95=2,"A2 一般（法定）",IF(入力!H95=3,"B  生活習慣病",""))))</f>
        <v/>
      </c>
      <c r="G164" s="45" t="str">
        <f>IF(入力!$C95="","",入力!G95)</f>
        <v/>
      </c>
      <c r="H164" s="46" t="str">
        <f>IF(入力!C95="","","本人")</f>
        <v/>
      </c>
      <c r="I164" s="47" t="str">
        <f>IF(入力!$C95="","",IF(入力!I95=1,"1 自己採取法",IF(入力!I95=2,"2 医師採取法",IF(入力!I95=3,"3 希望しない",""))))</f>
        <v/>
      </c>
      <c r="J164" s="48" t="str">
        <f>IF(入力!$C95="","",入力!J95)</f>
        <v/>
      </c>
      <c r="K164" s="49" t="str">
        <f>IF(入力!C95="","",入力!L95)</f>
        <v/>
      </c>
      <c r="L164" s="69" t="str">
        <f>IF(入力!C95="","",入力!K95)</f>
        <v/>
      </c>
    </row>
    <row r="165" spans="1:14" ht="44.25" customHeight="1" x14ac:dyDescent="0.15">
      <c r="A165" s="56" t="str">
        <f>IF(入力!$C96="","",入力!$B$1)</f>
        <v/>
      </c>
      <c r="B165" s="42" t="str">
        <f>IF(入力!$C96="","",入力!C96)</f>
        <v/>
      </c>
      <c r="C165" s="43" t="str">
        <f>IF(入力!$C96="","",入力!D96)</f>
        <v/>
      </c>
      <c r="D165" s="43" t="str">
        <f>IF(入力!$C96="","",入力!E96)</f>
        <v/>
      </c>
      <c r="E165" s="42" t="str">
        <f>IF(入力!$C96="","",IF(OR(入力!F96=1,入力!F96="男"),"1 男","2 女"))</f>
        <v/>
      </c>
      <c r="F165" s="44" t="str">
        <f>IF(入力!$C96="","",IF(入力!H96=1,"A1 一般（簡易）",IF(入力!H96=2,"A2 一般（法定）",IF(入力!H96=3,"B  生活習慣病",""))))</f>
        <v/>
      </c>
      <c r="G165" s="45" t="str">
        <f>IF(入力!$C96="","",入力!G96)</f>
        <v/>
      </c>
      <c r="H165" s="46" t="str">
        <f>IF(入力!C96="","","本人")</f>
        <v/>
      </c>
      <c r="I165" s="47" t="str">
        <f>IF(入力!$C96="","",IF(入力!I96=1,"1 自己採取法",IF(入力!I96=2,"2 医師採取法",IF(入力!I96=3,"3 希望しない",""))))</f>
        <v/>
      </c>
      <c r="J165" s="48" t="str">
        <f>IF(入力!$C96="","",入力!J96)</f>
        <v/>
      </c>
      <c r="K165" s="49" t="str">
        <f>IF(入力!C96="","",入力!L96)</f>
        <v/>
      </c>
      <c r="L165" s="69" t="str">
        <f>IF(入力!C96="","",入力!K96)</f>
        <v/>
      </c>
    </row>
    <row r="166" spans="1:14" ht="44.25" customHeight="1" x14ac:dyDescent="0.15">
      <c r="A166" s="57" t="str">
        <f>IF(入力!$C97="","",入力!$B$1)</f>
        <v/>
      </c>
      <c r="B166" s="58" t="str">
        <f>IF(入力!$C97="","",入力!C97)</f>
        <v/>
      </c>
      <c r="C166" s="59" t="str">
        <f>IF(入力!$C97="","",入力!D97)</f>
        <v/>
      </c>
      <c r="D166" s="59" t="str">
        <f>IF(入力!$C97="","",入力!E97)</f>
        <v/>
      </c>
      <c r="E166" s="58" t="str">
        <f>IF(入力!$C97="","",IF(OR(入力!F97=1,入力!F97="男"),"1 男","2 女"))</f>
        <v/>
      </c>
      <c r="F166" s="60" t="str">
        <f>IF(入力!$C97="","",IF(入力!H97=1,"A1 一般（簡易）",IF(入力!H97=2,"A2 一般（法定）",IF(入力!H97=3,"B  生活習慣病",""))))</f>
        <v/>
      </c>
      <c r="G166" s="61" t="str">
        <f>IF(入力!$C97="","",入力!G97)</f>
        <v/>
      </c>
      <c r="H166" s="62" t="str">
        <f>IF(入力!C97="","","本人")</f>
        <v/>
      </c>
      <c r="I166" s="63" t="str">
        <f>IF(入力!$C97="","",IF(入力!I97=1,"1 自己採取法",IF(入力!I97=2,"2 医師採取法",IF(入力!I97=3,"3 希望しない",""))))</f>
        <v/>
      </c>
      <c r="J166" s="64" t="str">
        <f>IF(入力!$C97="","",入力!J97)</f>
        <v/>
      </c>
      <c r="K166" s="65" t="str">
        <f>IF(入力!C97="","",入力!L97)</f>
        <v/>
      </c>
      <c r="L166" s="70" t="str">
        <f>IF(入力!C97="","",入力!K97)</f>
        <v/>
      </c>
    </row>
    <row r="167" spans="1:14" ht="26.25" customHeight="1" x14ac:dyDescent="0.15">
      <c r="A167" s="15" t="s">
        <v>34</v>
      </c>
      <c r="B167" s="2"/>
      <c r="C167" s="2" t="s">
        <v>56</v>
      </c>
      <c r="H167" s="2" t="s">
        <v>58</v>
      </c>
      <c r="L167" s="16"/>
      <c r="N167" s="2"/>
    </row>
    <row r="168" spans="1:14" ht="26.25" customHeight="1" x14ac:dyDescent="0.15">
      <c r="A168" s="15" t="s">
        <v>36</v>
      </c>
      <c r="B168" s="2"/>
      <c r="C168" s="2" t="s">
        <v>35</v>
      </c>
      <c r="H168" s="66" t="str">
        <f>$H$16</f>
        <v>⑤　申込締切日は、令和６年９月１７日（火）です。</v>
      </c>
      <c r="L168" s="16"/>
    </row>
    <row r="169" spans="1:14" ht="26.25" customHeight="1" x14ac:dyDescent="0.15">
      <c r="A169" s="2"/>
      <c r="B169" s="15"/>
      <c r="C169" s="2" t="s">
        <v>57</v>
      </c>
      <c r="H169" s="66"/>
    </row>
    <row r="170" spans="1:14" ht="26.25" customHeight="1" x14ac:dyDescent="0.15">
      <c r="A170" s="2"/>
      <c r="B170" s="15"/>
    </row>
    <row r="171" spans="1:14" ht="26.25" customHeight="1" x14ac:dyDescent="0.15"/>
    <row r="172" spans="1:14" ht="41.25" customHeight="1" x14ac:dyDescent="0.15">
      <c r="A172" s="113" t="str">
        <f>$A$1</f>
        <v>令和６年度　秋季会場別健診申込書</v>
      </c>
      <c r="B172" s="113"/>
      <c r="C172" s="113"/>
      <c r="D172" s="113"/>
      <c r="E172" s="113"/>
      <c r="F172" s="113"/>
      <c r="G172" s="11"/>
      <c r="H172" s="11"/>
      <c r="I172" s="11"/>
      <c r="K172" s="13"/>
      <c r="L172" s="12">
        <f>L153+1</f>
        <v>10</v>
      </c>
    </row>
    <row r="173" spans="1:14" ht="48" customHeight="1" x14ac:dyDescent="0.15">
      <c r="A173" s="111" t="s">
        <v>0</v>
      </c>
      <c r="B173" s="111"/>
      <c r="C173" s="37" t="s">
        <v>40</v>
      </c>
      <c r="D173" s="111" t="s">
        <v>44</v>
      </c>
      <c r="E173" s="111"/>
      <c r="F173" s="111"/>
      <c r="G173" s="38" t="s">
        <v>1</v>
      </c>
      <c r="H173" s="112">
        <f>$H$2</f>
        <v>0</v>
      </c>
      <c r="I173" s="112"/>
      <c r="J173" s="112"/>
      <c r="K173" s="115" t="str">
        <f>$K$2</f>
        <v>担 当 者　　</v>
      </c>
      <c r="L173" s="115"/>
    </row>
    <row r="174" spans="1:14" ht="48" customHeight="1" x14ac:dyDescent="0.15">
      <c r="A174" s="39" t="s">
        <v>2</v>
      </c>
      <c r="B174" s="40" t="str">
        <f>$B$3</f>
        <v/>
      </c>
      <c r="C174" s="14" t="s">
        <v>41</v>
      </c>
      <c r="D174" s="109" t="str">
        <f>$D$3</f>
        <v>東京金属事業健康保険組合　多摩支部</v>
      </c>
      <c r="E174" s="109"/>
      <c r="F174" s="109"/>
      <c r="G174" s="41" t="s">
        <v>3</v>
      </c>
      <c r="H174" s="110">
        <f>$H$3</f>
        <v>0</v>
      </c>
      <c r="I174" s="110"/>
      <c r="J174" s="110"/>
      <c r="K174" s="114" t="str">
        <f>$K$3</f>
        <v>電話番号　　</v>
      </c>
      <c r="L174" s="114"/>
    </row>
    <row r="175" spans="1:14" ht="63" customHeight="1" x14ac:dyDescent="0.15">
      <c r="A175" s="50" t="s">
        <v>17</v>
      </c>
      <c r="B175" s="51" t="s">
        <v>18</v>
      </c>
      <c r="C175" s="51" t="s">
        <v>5</v>
      </c>
      <c r="D175" s="51" t="s">
        <v>16</v>
      </c>
      <c r="E175" s="52" t="s">
        <v>53</v>
      </c>
      <c r="F175" s="53" t="s">
        <v>54</v>
      </c>
      <c r="G175" s="51" t="s">
        <v>11</v>
      </c>
      <c r="H175" s="52" t="s">
        <v>37</v>
      </c>
      <c r="I175" s="54" t="s">
        <v>55</v>
      </c>
      <c r="J175" s="52" t="s">
        <v>4</v>
      </c>
      <c r="K175" s="51" t="s">
        <v>25</v>
      </c>
      <c r="L175" s="55" t="s">
        <v>22</v>
      </c>
    </row>
    <row r="176" spans="1:14" ht="44.25" customHeight="1" x14ac:dyDescent="0.15">
      <c r="A176" s="56" t="str">
        <f>IF(入力!$C98="","",入力!$B$1)</f>
        <v/>
      </c>
      <c r="B176" s="42" t="str">
        <f>IF(入力!$C98="","",入力!C98)</f>
        <v/>
      </c>
      <c r="C176" s="43" t="str">
        <f>IF(入力!$C98="","",入力!D98)</f>
        <v/>
      </c>
      <c r="D176" s="43" t="str">
        <f>IF(入力!$C98="","",入力!E98)</f>
        <v/>
      </c>
      <c r="E176" s="42" t="str">
        <f>IF(入力!$C98="","",IF(OR(入力!F98=1,入力!F98="男"),"1 男","2 女"))</f>
        <v/>
      </c>
      <c r="F176" s="44" t="str">
        <f>IF(入力!$C98="","",IF(入力!H98=1,"A1 一般（簡易）",IF(入力!H98=2,"A2 一般（法定）",IF(入力!H98=3,"B  生活習慣病",""))))</f>
        <v/>
      </c>
      <c r="G176" s="45" t="str">
        <f>IF(入力!$C98="","",入力!G98)</f>
        <v/>
      </c>
      <c r="H176" s="46" t="str">
        <f>IF(入力!C98="","","本人")</f>
        <v/>
      </c>
      <c r="I176" s="47" t="str">
        <f>IF(入力!$C98="","",IF(入力!I98=1,"1 自己採取法",IF(入力!I98=2,"2 医師採取法",IF(入力!I98=3,"3 希望しない",""))))</f>
        <v/>
      </c>
      <c r="J176" s="48" t="str">
        <f>IF(入力!$C98="","",入力!J98)</f>
        <v/>
      </c>
      <c r="K176" s="49" t="str">
        <f>IF(入力!C98="","",入力!L98)</f>
        <v/>
      </c>
      <c r="L176" s="69" t="str">
        <f>IF(入力!C98="","",入力!K98)</f>
        <v/>
      </c>
    </row>
    <row r="177" spans="1:14" ht="44.25" customHeight="1" x14ac:dyDescent="0.15">
      <c r="A177" s="56" t="str">
        <f>IF(入力!$C99="","",入力!$B$1)</f>
        <v/>
      </c>
      <c r="B177" s="42" t="str">
        <f>IF(入力!$C99="","",入力!C99)</f>
        <v/>
      </c>
      <c r="C177" s="43" t="str">
        <f>IF(入力!$C99="","",入力!D99)</f>
        <v/>
      </c>
      <c r="D177" s="43" t="str">
        <f>IF(入力!$C99="","",入力!E99)</f>
        <v/>
      </c>
      <c r="E177" s="42" t="str">
        <f>IF(入力!$C99="","",IF(OR(入力!F99=1,入力!F99="男"),"1 男","2 女"))</f>
        <v/>
      </c>
      <c r="F177" s="44" t="str">
        <f>IF(入力!$C99="","",IF(入力!H99=1,"A1 一般（簡易）",IF(入力!H99=2,"A2 一般（法定）",IF(入力!H99=3,"B  生活習慣病",""))))</f>
        <v/>
      </c>
      <c r="G177" s="45" t="str">
        <f>IF(入力!$C99="","",入力!G99)</f>
        <v/>
      </c>
      <c r="H177" s="46" t="str">
        <f>IF(入力!C99="","","本人")</f>
        <v/>
      </c>
      <c r="I177" s="47" t="str">
        <f>IF(入力!$C99="","",IF(入力!I99=1,"1 自己採取法",IF(入力!I99=2,"2 医師採取法",IF(入力!I99=3,"3 希望しない",""))))</f>
        <v/>
      </c>
      <c r="J177" s="48" t="str">
        <f>IF(入力!$C99="","",入力!J99)</f>
        <v/>
      </c>
      <c r="K177" s="49" t="str">
        <f>IF(入力!C99="","",入力!L99)</f>
        <v/>
      </c>
      <c r="L177" s="69" t="str">
        <f>IF(入力!C99="","",入力!K99)</f>
        <v/>
      </c>
    </row>
    <row r="178" spans="1:14" ht="44.25" customHeight="1" x14ac:dyDescent="0.15">
      <c r="A178" s="56" t="str">
        <f>IF(入力!$C100="","",入力!$B$1)</f>
        <v/>
      </c>
      <c r="B178" s="42" t="str">
        <f>IF(入力!$C100="","",入力!C100)</f>
        <v/>
      </c>
      <c r="C178" s="43" t="str">
        <f>IF(入力!$C100="","",入力!D100)</f>
        <v/>
      </c>
      <c r="D178" s="43" t="str">
        <f>IF(入力!$C100="","",入力!E100)</f>
        <v/>
      </c>
      <c r="E178" s="42" t="str">
        <f>IF(入力!$C100="","",IF(OR(入力!F100=1,入力!F100="男"),"1 男","2 女"))</f>
        <v/>
      </c>
      <c r="F178" s="44" t="str">
        <f>IF(入力!$C100="","",IF(入力!H100=1,"A1 一般（簡易）",IF(入力!H100=2,"A2 一般（法定）",IF(入力!H100=3,"B  生活習慣病",""))))</f>
        <v/>
      </c>
      <c r="G178" s="45" t="str">
        <f>IF(入力!$C100="","",入力!G100)</f>
        <v/>
      </c>
      <c r="H178" s="46" t="str">
        <f>IF(入力!C100="","","本人")</f>
        <v/>
      </c>
      <c r="I178" s="47" t="str">
        <f>IF(入力!$C100="","",IF(入力!I100=1,"1 自己採取法",IF(入力!I100=2,"2 医師採取法",IF(入力!I100=3,"3 希望しない",""))))</f>
        <v/>
      </c>
      <c r="J178" s="48" t="str">
        <f>IF(入力!$C100="","",入力!J100)</f>
        <v/>
      </c>
      <c r="K178" s="49" t="str">
        <f>IF(入力!C100="","",入力!L100)</f>
        <v/>
      </c>
      <c r="L178" s="69" t="str">
        <f>IF(入力!C100="","",入力!K100)</f>
        <v/>
      </c>
    </row>
    <row r="179" spans="1:14" ht="44.25" customHeight="1" x14ac:dyDescent="0.15">
      <c r="A179" s="56" t="str">
        <f>IF(入力!$C101="","",入力!$B$1)</f>
        <v/>
      </c>
      <c r="B179" s="42" t="str">
        <f>IF(入力!$C101="","",入力!C101)</f>
        <v/>
      </c>
      <c r="C179" s="43" t="str">
        <f>IF(入力!$C101="","",入力!D101)</f>
        <v/>
      </c>
      <c r="D179" s="43" t="str">
        <f>IF(入力!$C101="","",入力!E101)</f>
        <v/>
      </c>
      <c r="E179" s="42" t="str">
        <f>IF(入力!$C101="","",IF(OR(入力!F101=1,入力!F101="男"),"1 男","2 女"))</f>
        <v/>
      </c>
      <c r="F179" s="44" t="str">
        <f>IF(入力!$C101="","",IF(入力!H101=1,"A1 一般（簡易）",IF(入力!H101=2,"A2 一般（法定）",IF(入力!H101=3,"B  生活習慣病",""))))</f>
        <v/>
      </c>
      <c r="G179" s="45" t="str">
        <f>IF(入力!$C101="","",入力!G101)</f>
        <v/>
      </c>
      <c r="H179" s="46" t="str">
        <f>IF(入力!C101="","","本人")</f>
        <v/>
      </c>
      <c r="I179" s="47" t="str">
        <f>IF(入力!$C101="","",IF(入力!I101=1,"1 自己採取法",IF(入力!I101=2,"2 医師採取法",IF(入力!I101=3,"3 希望しない",""))))</f>
        <v/>
      </c>
      <c r="J179" s="48" t="str">
        <f>IF(入力!$C101="","",入力!J101)</f>
        <v/>
      </c>
      <c r="K179" s="49" t="str">
        <f>IF(入力!C101="","",入力!L101)</f>
        <v/>
      </c>
      <c r="L179" s="69" t="str">
        <f>IF(入力!C101="","",入力!K101)</f>
        <v/>
      </c>
    </row>
    <row r="180" spans="1:14" ht="44.25" customHeight="1" x14ac:dyDescent="0.15">
      <c r="A180" s="56" t="str">
        <f>IF(入力!$C102="","",入力!$B$1)</f>
        <v/>
      </c>
      <c r="B180" s="42" t="str">
        <f>IF(入力!$C102="","",入力!C102)</f>
        <v/>
      </c>
      <c r="C180" s="43" t="str">
        <f>IF(入力!$C102="","",入力!D102)</f>
        <v/>
      </c>
      <c r="D180" s="43" t="str">
        <f>IF(入力!$C102="","",入力!E102)</f>
        <v/>
      </c>
      <c r="E180" s="42" t="str">
        <f>IF(入力!$C102="","",IF(OR(入力!F102=1,入力!F102="男"),"1 男","2 女"))</f>
        <v/>
      </c>
      <c r="F180" s="44" t="str">
        <f>IF(入力!$C102="","",IF(入力!H102=1,"A1 一般（簡易）",IF(入力!H102=2,"A2 一般（法定）",IF(入力!H102=3,"B  生活習慣病",""))))</f>
        <v/>
      </c>
      <c r="G180" s="45" t="str">
        <f>IF(入力!$C102="","",入力!G102)</f>
        <v/>
      </c>
      <c r="H180" s="46" t="str">
        <f>IF(入力!C102="","","本人")</f>
        <v/>
      </c>
      <c r="I180" s="47" t="str">
        <f>IF(入力!$C102="","",IF(入力!I102=1,"1 自己採取法",IF(入力!I102=2,"2 医師採取法",IF(入力!I102=3,"3 希望しない",""))))</f>
        <v/>
      </c>
      <c r="J180" s="48" t="str">
        <f>IF(入力!$C102="","",入力!J102)</f>
        <v/>
      </c>
      <c r="K180" s="49" t="str">
        <f>IF(入力!C102="","",入力!L102)</f>
        <v/>
      </c>
      <c r="L180" s="69" t="str">
        <f>IF(入力!C102="","",入力!K102)</f>
        <v/>
      </c>
    </row>
    <row r="181" spans="1:14" ht="44.25" customHeight="1" x14ac:dyDescent="0.15">
      <c r="A181" s="56" t="str">
        <f>IF(入力!$C103="","",入力!$B$1)</f>
        <v/>
      </c>
      <c r="B181" s="42" t="str">
        <f>IF(入力!$C103="","",入力!C103)</f>
        <v/>
      </c>
      <c r="C181" s="43" t="str">
        <f>IF(入力!$C103="","",入力!D103)</f>
        <v/>
      </c>
      <c r="D181" s="43" t="str">
        <f>IF(入力!$C103="","",入力!E103)</f>
        <v/>
      </c>
      <c r="E181" s="42" t="str">
        <f>IF(入力!$C103="","",IF(OR(入力!F103=1,入力!F103="男"),"1 男","2 女"))</f>
        <v/>
      </c>
      <c r="F181" s="44" t="str">
        <f>IF(入力!$C103="","",IF(入力!H103=1,"A1 一般（簡易）",IF(入力!H103=2,"A2 一般（法定）",IF(入力!H103=3,"B  生活習慣病",""))))</f>
        <v/>
      </c>
      <c r="G181" s="45" t="str">
        <f>IF(入力!$C103="","",入力!G103)</f>
        <v/>
      </c>
      <c r="H181" s="46" t="str">
        <f>IF(入力!C103="","","本人")</f>
        <v/>
      </c>
      <c r="I181" s="47" t="str">
        <f>IF(入力!$C103="","",IF(入力!I103=1,"1 自己採取法",IF(入力!I103=2,"2 医師採取法",IF(入力!I103=3,"3 希望しない",""))))</f>
        <v/>
      </c>
      <c r="J181" s="48" t="str">
        <f>IF(入力!$C103="","",入力!J103)</f>
        <v/>
      </c>
      <c r="K181" s="49" t="str">
        <f>IF(入力!C103="","",入力!L103)</f>
        <v/>
      </c>
      <c r="L181" s="69" t="str">
        <f>IF(入力!C103="","",入力!K103)</f>
        <v/>
      </c>
    </row>
    <row r="182" spans="1:14" ht="44.25" customHeight="1" x14ac:dyDescent="0.15">
      <c r="A182" s="56" t="str">
        <f>IF(入力!$C104="","",入力!$B$1)</f>
        <v/>
      </c>
      <c r="B182" s="42" t="str">
        <f>IF(入力!$C104="","",入力!C104)</f>
        <v/>
      </c>
      <c r="C182" s="43" t="str">
        <f>IF(入力!$C104="","",入力!D104)</f>
        <v/>
      </c>
      <c r="D182" s="43" t="str">
        <f>IF(入力!$C104="","",入力!E104)</f>
        <v/>
      </c>
      <c r="E182" s="42" t="str">
        <f>IF(入力!$C104="","",IF(OR(入力!F104=1,入力!F104="男"),"1 男","2 女"))</f>
        <v/>
      </c>
      <c r="F182" s="44" t="str">
        <f>IF(入力!$C104="","",IF(入力!H104=1,"A1 一般（簡易）",IF(入力!H104=2,"A2 一般（法定）",IF(入力!H104=3,"B  生活習慣病",""))))</f>
        <v/>
      </c>
      <c r="G182" s="45" t="str">
        <f>IF(入力!$C104="","",入力!G104)</f>
        <v/>
      </c>
      <c r="H182" s="46" t="str">
        <f>IF(入力!C104="","","本人")</f>
        <v/>
      </c>
      <c r="I182" s="47" t="str">
        <f>IF(入力!$C104="","",IF(入力!I104=1,"1 自己採取法",IF(入力!I104=2,"2 医師採取法",IF(入力!I104=3,"3 希望しない",""))))</f>
        <v/>
      </c>
      <c r="J182" s="48" t="str">
        <f>IF(入力!$C104="","",入力!J104)</f>
        <v/>
      </c>
      <c r="K182" s="49" t="str">
        <f>IF(入力!C104="","",入力!L104)</f>
        <v/>
      </c>
      <c r="L182" s="69" t="str">
        <f>IF(入力!C104="","",入力!K104)</f>
        <v/>
      </c>
    </row>
    <row r="183" spans="1:14" ht="44.25" customHeight="1" x14ac:dyDescent="0.15">
      <c r="A183" s="56" t="str">
        <f>IF(入力!$C105="","",入力!$B$1)</f>
        <v/>
      </c>
      <c r="B183" s="42" t="str">
        <f>IF(入力!$C105="","",入力!C105)</f>
        <v/>
      </c>
      <c r="C183" s="43" t="str">
        <f>IF(入力!$C105="","",入力!D105)</f>
        <v/>
      </c>
      <c r="D183" s="43" t="str">
        <f>IF(入力!$C105="","",入力!E105)</f>
        <v/>
      </c>
      <c r="E183" s="42" t="str">
        <f>IF(入力!$C105="","",IF(OR(入力!F105=1,入力!F105="男"),"1 男","2 女"))</f>
        <v/>
      </c>
      <c r="F183" s="44" t="str">
        <f>IF(入力!$C105="","",IF(入力!H105=1,"A1 一般（簡易）",IF(入力!H105=2,"A2 一般（法定）",IF(入力!H105=3,"B  生活習慣病",""))))</f>
        <v/>
      </c>
      <c r="G183" s="45" t="str">
        <f>IF(入力!$C105="","",入力!G105)</f>
        <v/>
      </c>
      <c r="H183" s="46" t="str">
        <f>IF(入力!C105="","","本人")</f>
        <v/>
      </c>
      <c r="I183" s="47" t="str">
        <f>IF(入力!$C105="","",IF(入力!I105=1,"1 自己採取法",IF(入力!I105=2,"2 医師採取法",IF(入力!I105=3,"3 希望しない",""))))</f>
        <v/>
      </c>
      <c r="J183" s="48" t="str">
        <f>IF(入力!$C105="","",入力!J105)</f>
        <v/>
      </c>
      <c r="K183" s="49" t="str">
        <f>IF(入力!C105="","",入力!L105)</f>
        <v/>
      </c>
      <c r="L183" s="69" t="str">
        <f>IF(入力!C105="","",入力!K105)</f>
        <v/>
      </c>
    </row>
    <row r="184" spans="1:14" ht="44.25" customHeight="1" x14ac:dyDescent="0.15">
      <c r="A184" s="56" t="str">
        <f>IF(入力!$C106="","",入力!$B$1)</f>
        <v/>
      </c>
      <c r="B184" s="42" t="str">
        <f>IF(入力!$C106="","",入力!C106)</f>
        <v/>
      </c>
      <c r="C184" s="43" t="str">
        <f>IF(入力!$C106="","",入力!D106)</f>
        <v/>
      </c>
      <c r="D184" s="43" t="str">
        <f>IF(入力!$C106="","",入力!E106)</f>
        <v/>
      </c>
      <c r="E184" s="42" t="str">
        <f>IF(入力!$C106="","",IF(OR(入力!F106=1,入力!F106="男"),"1 男","2 女"))</f>
        <v/>
      </c>
      <c r="F184" s="44" t="str">
        <f>IF(入力!$C106="","",IF(入力!H106=1,"A1 一般（簡易）",IF(入力!H106=2,"A2 一般（法定）",IF(入力!H106=3,"B  生活習慣病",""))))</f>
        <v/>
      </c>
      <c r="G184" s="45" t="str">
        <f>IF(入力!$C106="","",入力!G106)</f>
        <v/>
      </c>
      <c r="H184" s="46" t="str">
        <f>IF(入力!C106="","","本人")</f>
        <v/>
      </c>
      <c r="I184" s="47" t="str">
        <f>IF(入力!$C106="","",IF(入力!I106=1,"1 自己採取法",IF(入力!I106=2,"2 医師採取法",IF(入力!I106=3,"3 希望しない",""))))</f>
        <v/>
      </c>
      <c r="J184" s="48" t="str">
        <f>IF(入力!$C106="","",入力!J106)</f>
        <v/>
      </c>
      <c r="K184" s="49" t="str">
        <f>IF(入力!C106="","",入力!L106)</f>
        <v/>
      </c>
      <c r="L184" s="69" t="str">
        <f>IF(入力!C106="","",入力!K106)</f>
        <v/>
      </c>
    </row>
    <row r="185" spans="1:14" ht="44.25" customHeight="1" x14ac:dyDescent="0.15">
      <c r="A185" s="57" t="str">
        <f>IF(入力!$C107="","",入力!$B$1)</f>
        <v/>
      </c>
      <c r="B185" s="58" t="str">
        <f>IF(入力!$C107="","",入力!C107)</f>
        <v/>
      </c>
      <c r="C185" s="59" t="str">
        <f>IF(入力!$C107="","",入力!D107)</f>
        <v/>
      </c>
      <c r="D185" s="59" t="str">
        <f>IF(入力!$C107="","",入力!E107)</f>
        <v/>
      </c>
      <c r="E185" s="58" t="str">
        <f>IF(入力!$C107="","",IF(OR(入力!F107=1,入力!F107="男"),"1 男","2 女"))</f>
        <v/>
      </c>
      <c r="F185" s="60" t="str">
        <f>IF(入力!$C107="","",IF(入力!H107=1,"A1 一般（簡易）",IF(入力!H107=2,"A2 一般（法定）",IF(入力!H107=3,"B  生活習慣病",""))))</f>
        <v/>
      </c>
      <c r="G185" s="61" t="str">
        <f>IF(入力!$C107="","",入力!G107)</f>
        <v/>
      </c>
      <c r="H185" s="62" t="str">
        <f>IF(入力!C107="","","本人")</f>
        <v/>
      </c>
      <c r="I185" s="63" t="str">
        <f>IF(入力!$C107="","",IF(入力!I107=1,"1 自己採取法",IF(入力!I107=2,"2 医師採取法",IF(入力!I107=3,"3 希望しない",""))))</f>
        <v/>
      </c>
      <c r="J185" s="64" t="str">
        <f>IF(入力!$C107="","",入力!J107)</f>
        <v/>
      </c>
      <c r="K185" s="65" t="str">
        <f>IF(入力!C107="","",入力!L107)</f>
        <v/>
      </c>
      <c r="L185" s="70" t="str">
        <f>IF(入力!C107="","",入力!K107)</f>
        <v/>
      </c>
    </row>
    <row r="186" spans="1:14" ht="26.25" customHeight="1" x14ac:dyDescent="0.15">
      <c r="A186" s="15" t="s">
        <v>34</v>
      </c>
      <c r="B186" s="2"/>
      <c r="C186" s="2" t="s">
        <v>56</v>
      </c>
      <c r="H186" s="2" t="s">
        <v>58</v>
      </c>
      <c r="L186" s="16"/>
      <c r="N186" s="2"/>
    </row>
    <row r="187" spans="1:14" ht="26.25" customHeight="1" x14ac:dyDescent="0.15">
      <c r="A187" s="15" t="s">
        <v>36</v>
      </c>
      <c r="B187" s="2"/>
      <c r="C187" s="2" t="s">
        <v>35</v>
      </c>
      <c r="H187" s="66" t="str">
        <f>$H$16</f>
        <v>⑤　申込締切日は、令和６年９月１７日（火）です。</v>
      </c>
      <c r="L187" s="16"/>
    </row>
    <row r="188" spans="1:14" ht="26.25" customHeight="1" x14ac:dyDescent="0.15">
      <c r="A188" s="2"/>
      <c r="B188" s="15"/>
      <c r="C188" s="2" t="s">
        <v>57</v>
      </c>
      <c r="H188" s="66"/>
    </row>
    <row r="189" spans="1:14" ht="26.25" customHeight="1" x14ac:dyDescent="0.15">
      <c r="A189" s="2"/>
      <c r="B189" s="15"/>
    </row>
    <row r="190" spans="1:14" ht="26.25" customHeight="1" x14ac:dyDescent="0.15"/>
  </sheetData>
  <sheetProtection sheet="1" objects="1" scenarios="1"/>
  <mergeCells count="80">
    <mergeCell ref="D174:F174"/>
    <mergeCell ref="H174:J174"/>
    <mergeCell ref="K174:L174"/>
    <mergeCell ref="D155:F155"/>
    <mergeCell ref="H155:J155"/>
    <mergeCell ref="K155:L155"/>
    <mergeCell ref="A172:F172"/>
    <mergeCell ref="A173:B173"/>
    <mergeCell ref="D173:F173"/>
    <mergeCell ref="H173:J173"/>
    <mergeCell ref="K173:L173"/>
    <mergeCell ref="D136:F136"/>
    <mergeCell ref="H136:J136"/>
    <mergeCell ref="K136:L136"/>
    <mergeCell ref="A153:F153"/>
    <mergeCell ref="A154:B154"/>
    <mergeCell ref="D154:F154"/>
    <mergeCell ref="H154:J154"/>
    <mergeCell ref="K154:L154"/>
    <mergeCell ref="D117:F117"/>
    <mergeCell ref="H117:J117"/>
    <mergeCell ref="K117:L117"/>
    <mergeCell ref="A134:F134"/>
    <mergeCell ref="A135:B135"/>
    <mergeCell ref="D135:F135"/>
    <mergeCell ref="H135:J135"/>
    <mergeCell ref="K135:L135"/>
    <mergeCell ref="D98:F98"/>
    <mergeCell ref="H98:J98"/>
    <mergeCell ref="K98:L98"/>
    <mergeCell ref="A115:F115"/>
    <mergeCell ref="A116:B116"/>
    <mergeCell ref="D116:F116"/>
    <mergeCell ref="H116:J116"/>
    <mergeCell ref="K116:L116"/>
    <mergeCell ref="A96:F96"/>
    <mergeCell ref="A97:B97"/>
    <mergeCell ref="D97:F97"/>
    <mergeCell ref="H97:J97"/>
    <mergeCell ref="K97:L97"/>
    <mergeCell ref="A78:B78"/>
    <mergeCell ref="D78:F78"/>
    <mergeCell ref="H78:J78"/>
    <mergeCell ref="K78:L78"/>
    <mergeCell ref="D79:F79"/>
    <mergeCell ref="H79:J79"/>
    <mergeCell ref="K79:L79"/>
    <mergeCell ref="D59:F59"/>
    <mergeCell ref="H59:J59"/>
    <mergeCell ref="D60:F60"/>
    <mergeCell ref="H60:J60"/>
    <mergeCell ref="A77:F77"/>
    <mergeCell ref="K60:L60"/>
    <mergeCell ref="A58:F58"/>
    <mergeCell ref="A59:B59"/>
    <mergeCell ref="K59:L59"/>
    <mergeCell ref="K2:L2"/>
    <mergeCell ref="K3:L3"/>
    <mergeCell ref="A20:F20"/>
    <mergeCell ref="A21:B21"/>
    <mergeCell ref="K21:L21"/>
    <mergeCell ref="D21:F21"/>
    <mergeCell ref="H21:J21"/>
    <mergeCell ref="K41:L41"/>
    <mergeCell ref="K22:L22"/>
    <mergeCell ref="A39:F39"/>
    <mergeCell ref="A40:B40"/>
    <mergeCell ref="K40:L40"/>
    <mergeCell ref="A1:F1"/>
    <mergeCell ref="A2:B2"/>
    <mergeCell ref="D3:F3"/>
    <mergeCell ref="D2:F2"/>
    <mergeCell ref="H3:J3"/>
    <mergeCell ref="H2:J2"/>
    <mergeCell ref="D22:F22"/>
    <mergeCell ref="H22:J22"/>
    <mergeCell ref="D40:F40"/>
    <mergeCell ref="H40:J40"/>
    <mergeCell ref="D41:F41"/>
    <mergeCell ref="H41:J41"/>
  </mergeCells>
  <phoneticPr fontId="1"/>
  <conditionalFormatting sqref="A5:A14">
    <cfRule type="cellIs" dxfId="19" priority="210" operator="equal">
      <formula>#N/A</formula>
    </cfRule>
  </conditionalFormatting>
  <conditionalFormatting sqref="K5:K14 C5:F14">
    <cfRule type="containsErrors" dxfId="18" priority="209">
      <formula>ISERROR(C5)</formula>
    </cfRule>
  </conditionalFormatting>
  <conditionalFormatting sqref="A24:A33">
    <cfRule type="cellIs" dxfId="17" priority="18" operator="equal">
      <formula>#N/A</formula>
    </cfRule>
  </conditionalFormatting>
  <conditionalFormatting sqref="K24:K33 C24:F33">
    <cfRule type="containsErrors" dxfId="16" priority="17">
      <formula>ISERROR(C24)</formula>
    </cfRule>
  </conditionalFormatting>
  <conditionalFormatting sqref="A43:A52">
    <cfRule type="cellIs" dxfId="15" priority="16" operator="equal">
      <formula>#N/A</formula>
    </cfRule>
  </conditionalFormatting>
  <conditionalFormatting sqref="K43:K52 C43:F52">
    <cfRule type="containsErrors" dxfId="14" priority="15">
      <formula>ISERROR(C43)</formula>
    </cfRule>
  </conditionalFormatting>
  <conditionalFormatting sqref="A62:A71">
    <cfRule type="cellIs" dxfId="13" priority="14" operator="equal">
      <formula>#N/A</formula>
    </cfRule>
  </conditionalFormatting>
  <conditionalFormatting sqref="K62:K71 C62:F71">
    <cfRule type="containsErrors" dxfId="12" priority="13">
      <formula>ISERROR(C62)</formula>
    </cfRule>
  </conditionalFormatting>
  <conditionalFormatting sqref="A81:A90">
    <cfRule type="cellIs" dxfId="11" priority="12" operator="equal">
      <formula>#N/A</formula>
    </cfRule>
  </conditionalFormatting>
  <conditionalFormatting sqref="K81:K90 C81:F90">
    <cfRule type="containsErrors" dxfId="10" priority="11">
      <formula>ISERROR(C81)</formula>
    </cfRule>
  </conditionalFormatting>
  <conditionalFormatting sqref="A100:A109">
    <cfRule type="cellIs" dxfId="9" priority="10" operator="equal">
      <formula>#N/A</formula>
    </cfRule>
  </conditionalFormatting>
  <conditionalFormatting sqref="K100:K109 C100:F109">
    <cfRule type="containsErrors" dxfId="8" priority="9">
      <formula>ISERROR(C100)</formula>
    </cfRule>
  </conditionalFormatting>
  <conditionalFormatting sqref="A119:A128">
    <cfRule type="cellIs" dxfId="7" priority="8" operator="equal">
      <formula>#N/A</formula>
    </cfRule>
  </conditionalFormatting>
  <conditionalFormatting sqref="K119:K128 C119:F128">
    <cfRule type="containsErrors" dxfId="6" priority="7">
      <formula>ISERROR(C119)</formula>
    </cfRule>
  </conditionalFormatting>
  <conditionalFormatting sqref="A138:A147">
    <cfRule type="cellIs" dxfId="5" priority="6" operator="equal">
      <formula>#N/A</formula>
    </cfRule>
  </conditionalFormatting>
  <conditionalFormatting sqref="K138:K147 C138:F147">
    <cfRule type="containsErrors" dxfId="4" priority="5">
      <formula>ISERROR(C138)</formula>
    </cfRule>
  </conditionalFormatting>
  <conditionalFormatting sqref="A157:A166">
    <cfRule type="cellIs" dxfId="3" priority="4" operator="equal">
      <formula>#N/A</formula>
    </cfRule>
  </conditionalFormatting>
  <conditionalFormatting sqref="K157:K166 C157:F166">
    <cfRule type="containsErrors" dxfId="2" priority="3">
      <formula>ISERROR(C157)</formula>
    </cfRule>
  </conditionalFormatting>
  <conditionalFormatting sqref="A176:A185">
    <cfRule type="cellIs" dxfId="1" priority="2" operator="equal">
      <formula>#N/A</formula>
    </cfRule>
  </conditionalFormatting>
  <conditionalFormatting sqref="K176:K185 C176:F185">
    <cfRule type="containsErrors" dxfId="0" priority="1">
      <formula>ISERROR(C176)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zoomScale="85" zoomScaleNormal="85" workbookViewId="0">
      <selection activeCell="A2" sqref="A2"/>
    </sheetView>
  </sheetViews>
  <sheetFormatPr defaultColWidth="5.75" defaultRowHeight="21" customHeight="1" x14ac:dyDescent="0.15"/>
  <cols>
    <col min="1" max="1" width="4.9140625" style="17" bestFit="1" customWidth="1"/>
    <col min="2" max="2" width="35.58203125" style="92" customWidth="1"/>
    <col min="3" max="4" width="3.1640625" style="17" bestFit="1" customWidth="1"/>
    <col min="5" max="19" width="7.08203125" style="68" customWidth="1"/>
    <col min="20" max="21" width="7.08203125" style="18" customWidth="1"/>
    <col min="22" max="16384" width="5.75" style="18"/>
  </cols>
  <sheetData>
    <row r="1" spans="1:21" ht="21" customHeight="1" x14ac:dyDescent="0.15">
      <c r="A1" s="71" t="s">
        <v>26</v>
      </c>
      <c r="B1" s="93" t="s">
        <v>27</v>
      </c>
      <c r="C1" s="72" t="s">
        <v>28</v>
      </c>
      <c r="D1" s="72" t="s">
        <v>29</v>
      </c>
      <c r="E1" s="116" t="s">
        <v>46</v>
      </c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1" ht="21" customHeight="1" x14ac:dyDescent="0.15">
      <c r="A2" s="71">
        <v>101</v>
      </c>
      <c r="B2" s="90" t="s">
        <v>59</v>
      </c>
      <c r="C2" s="73" t="s">
        <v>49</v>
      </c>
      <c r="D2" s="73" t="s">
        <v>50</v>
      </c>
      <c r="E2" s="74">
        <v>45603</v>
      </c>
      <c r="F2" s="74">
        <v>45610</v>
      </c>
      <c r="G2" s="74">
        <v>45615</v>
      </c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1" ht="21" customHeight="1" x14ac:dyDescent="0.15">
      <c r="A3" s="71">
        <v>102</v>
      </c>
      <c r="B3" s="90" t="s">
        <v>60</v>
      </c>
      <c r="C3" s="73" t="s">
        <v>49</v>
      </c>
      <c r="D3" s="73" t="s">
        <v>50</v>
      </c>
      <c r="E3" s="74">
        <v>45614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1" ht="21" customHeight="1" x14ac:dyDescent="0.15">
      <c r="A4" s="71">
        <v>104</v>
      </c>
      <c r="B4" s="90" t="s">
        <v>61</v>
      </c>
      <c r="C4" s="73" t="s">
        <v>49</v>
      </c>
      <c r="D4" s="73" t="s">
        <v>50</v>
      </c>
      <c r="E4" s="74">
        <v>45622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1" ht="21" customHeight="1" x14ac:dyDescent="0.15">
      <c r="A5" s="71">
        <v>151</v>
      </c>
      <c r="B5" s="90" t="s">
        <v>62</v>
      </c>
      <c r="C5" s="73" t="s">
        <v>49</v>
      </c>
      <c r="D5" s="73" t="s">
        <v>50</v>
      </c>
      <c r="E5" s="74">
        <v>45623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</row>
    <row r="6" spans="1:21" ht="21" customHeight="1" x14ac:dyDescent="0.15">
      <c r="A6" s="71">
        <v>152</v>
      </c>
      <c r="B6" s="90" t="s">
        <v>63</v>
      </c>
      <c r="C6" s="73" t="s">
        <v>49</v>
      </c>
      <c r="D6" s="73" t="s">
        <v>50</v>
      </c>
      <c r="E6" s="74">
        <v>45628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1" ht="21" customHeight="1" x14ac:dyDescent="0.15">
      <c r="A7" s="71">
        <v>153</v>
      </c>
      <c r="B7" s="90" t="s">
        <v>64</v>
      </c>
      <c r="C7" s="73" t="s">
        <v>49</v>
      </c>
      <c r="D7" s="73" t="s">
        <v>50</v>
      </c>
      <c r="E7" s="74">
        <v>45629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</row>
    <row r="8" spans="1:21" ht="21" customHeight="1" x14ac:dyDescent="0.15">
      <c r="A8" s="71">
        <v>154</v>
      </c>
      <c r="B8" s="90" t="s">
        <v>65</v>
      </c>
      <c r="C8" s="73" t="s">
        <v>49</v>
      </c>
      <c r="D8" s="73" t="s">
        <v>49</v>
      </c>
      <c r="E8" s="74">
        <v>45616</v>
      </c>
      <c r="F8" s="74">
        <v>45617</v>
      </c>
      <c r="G8" s="74">
        <v>45618</v>
      </c>
      <c r="H8" s="74">
        <v>45621</v>
      </c>
      <c r="I8" s="74">
        <v>45622</v>
      </c>
      <c r="J8" s="74">
        <v>45623</v>
      </c>
      <c r="K8" s="74">
        <v>45624</v>
      </c>
      <c r="L8" s="74">
        <v>45625</v>
      </c>
      <c r="M8" s="74">
        <v>45628</v>
      </c>
      <c r="N8" s="74">
        <v>45629</v>
      </c>
      <c r="O8" s="74">
        <v>45630</v>
      </c>
      <c r="P8" s="74">
        <v>45631</v>
      </c>
      <c r="Q8" s="74">
        <v>45632</v>
      </c>
      <c r="R8" s="74">
        <v>45635</v>
      </c>
      <c r="S8" s="74">
        <v>45636</v>
      </c>
      <c r="T8" s="74">
        <v>45640</v>
      </c>
      <c r="U8" s="74">
        <v>45647</v>
      </c>
    </row>
    <row r="9" spans="1:21" ht="21" customHeight="1" x14ac:dyDescent="0.15">
      <c r="A9" s="71">
        <v>155</v>
      </c>
      <c r="B9" s="90" t="s">
        <v>66</v>
      </c>
      <c r="C9" s="73" t="s">
        <v>49</v>
      </c>
      <c r="D9" s="73" t="s">
        <v>50</v>
      </c>
      <c r="E9" s="74">
        <v>45612</v>
      </c>
      <c r="F9" s="74">
        <v>45633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21" ht="21" customHeight="1" x14ac:dyDescent="0.15">
      <c r="A10" s="71">
        <v>201</v>
      </c>
      <c r="B10" s="90" t="s">
        <v>67</v>
      </c>
      <c r="C10" s="73" t="s">
        <v>49</v>
      </c>
      <c r="D10" s="73" t="s">
        <v>50</v>
      </c>
      <c r="E10" s="74">
        <v>45622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</row>
    <row r="11" spans="1:21" ht="21" customHeight="1" x14ac:dyDescent="0.15">
      <c r="A11" s="71">
        <v>202</v>
      </c>
      <c r="B11" s="90" t="s">
        <v>68</v>
      </c>
      <c r="C11" s="73" t="s">
        <v>49</v>
      </c>
      <c r="D11" s="73" t="s">
        <v>50</v>
      </c>
      <c r="E11" s="74">
        <v>45644</v>
      </c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</row>
    <row r="12" spans="1:21" ht="21" customHeight="1" x14ac:dyDescent="0.15">
      <c r="A12" s="71">
        <v>204</v>
      </c>
      <c r="B12" s="90" t="s">
        <v>69</v>
      </c>
      <c r="C12" s="73" t="s">
        <v>49</v>
      </c>
      <c r="D12" s="73" t="s">
        <v>50</v>
      </c>
      <c r="E12" s="74">
        <v>45633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</row>
    <row r="13" spans="1:21" ht="21" customHeight="1" x14ac:dyDescent="0.15">
      <c r="A13" s="71">
        <v>205</v>
      </c>
      <c r="B13" s="90" t="s">
        <v>70</v>
      </c>
      <c r="C13" s="73" t="s">
        <v>49</v>
      </c>
      <c r="D13" s="73" t="s">
        <v>50</v>
      </c>
      <c r="E13" s="74">
        <v>45631</v>
      </c>
      <c r="F13" s="74">
        <v>45632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</row>
    <row r="14" spans="1:21" ht="21" customHeight="1" x14ac:dyDescent="0.15">
      <c r="A14" s="71">
        <v>207</v>
      </c>
      <c r="B14" s="90" t="s">
        <v>71</v>
      </c>
      <c r="C14" s="73" t="s">
        <v>49</v>
      </c>
      <c r="D14" s="73" t="s">
        <v>50</v>
      </c>
      <c r="E14" s="74">
        <v>45621</v>
      </c>
      <c r="F14" s="74">
        <v>45632</v>
      </c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</row>
    <row r="15" spans="1:21" ht="21" customHeight="1" x14ac:dyDescent="0.15">
      <c r="A15" s="71">
        <v>209</v>
      </c>
      <c r="B15" s="90" t="s">
        <v>72</v>
      </c>
      <c r="C15" s="73" t="s">
        <v>49</v>
      </c>
      <c r="D15" s="73" t="s">
        <v>50</v>
      </c>
      <c r="E15" s="74">
        <v>45621</v>
      </c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</row>
    <row r="16" spans="1:21" ht="21" customHeight="1" x14ac:dyDescent="0.15">
      <c r="A16" s="71">
        <v>210</v>
      </c>
      <c r="B16" s="90" t="s">
        <v>73</v>
      </c>
      <c r="C16" s="73" t="s">
        <v>49</v>
      </c>
      <c r="D16" s="73" t="s">
        <v>50</v>
      </c>
      <c r="E16" s="74">
        <v>45638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:21" ht="21" customHeight="1" x14ac:dyDescent="0.15">
      <c r="A17" s="71">
        <v>211</v>
      </c>
      <c r="B17" s="90" t="s">
        <v>74</v>
      </c>
      <c r="C17" s="73" t="s">
        <v>49</v>
      </c>
      <c r="D17" s="73" t="s">
        <v>50</v>
      </c>
      <c r="E17" s="74">
        <v>45623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</row>
    <row r="18" spans="1:21" ht="21" customHeight="1" x14ac:dyDescent="0.15">
      <c r="A18" s="71">
        <v>251</v>
      </c>
      <c r="B18" s="90" t="s">
        <v>51</v>
      </c>
      <c r="C18" s="73" t="s">
        <v>49</v>
      </c>
      <c r="D18" s="73" t="s">
        <v>50</v>
      </c>
      <c r="E18" s="74">
        <v>45617</v>
      </c>
      <c r="F18" s="74">
        <v>45621</v>
      </c>
      <c r="G18" s="74">
        <v>45624</v>
      </c>
      <c r="H18" s="74">
        <v>45626</v>
      </c>
      <c r="I18" s="74">
        <v>45628</v>
      </c>
      <c r="J18" s="74">
        <v>45630</v>
      </c>
      <c r="K18" s="74">
        <v>45632</v>
      </c>
      <c r="L18" s="74">
        <v>45633</v>
      </c>
      <c r="M18" s="74">
        <v>45636</v>
      </c>
      <c r="N18" s="74"/>
      <c r="O18" s="74"/>
      <c r="P18" s="74"/>
      <c r="Q18" s="74"/>
      <c r="R18" s="74"/>
      <c r="S18" s="74"/>
      <c r="T18" s="74"/>
      <c r="U18" s="74"/>
    </row>
    <row r="19" spans="1:21" ht="21" customHeight="1" x14ac:dyDescent="0.15">
      <c r="A19" s="71">
        <v>301</v>
      </c>
      <c r="B19" s="90" t="s">
        <v>75</v>
      </c>
      <c r="C19" s="73" t="s">
        <v>49</v>
      </c>
      <c r="D19" s="73" t="s">
        <v>50</v>
      </c>
      <c r="E19" s="74">
        <v>45628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</row>
    <row r="20" spans="1:21" ht="21" customHeight="1" x14ac:dyDescent="0.15">
      <c r="A20" s="71">
        <v>302</v>
      </c>
      <c r="B20" s="90" t="s">
        <v>76</v>
      </c>
      <c r="C20" s="73" t="s">
        <v>49</v>
      </c>
      <c r="D20" s="73" t="s">
        <v>50</v>
      </c>
      <c r="E20" s="74">
        <v>45621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</row>
    <row r="21" spans="1:21" ht="21" customHeight="1" x14ac:dyDescent="0.15">
      <c r="A21" s="71">
        <v>303</v>
      </c>
      <c r="B21" s="90" t="s">
        <v>30</v>
      </c>
      <c r="C21" s="73" t="s">
        <v>49</v>
      </c>
      <c r="D21" s="73" t="s">
        <v>50</v>
      </c>
      <c r="E21" s="74">
        <v>45631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</row>
    <row r="22" spans="1:21" ht="21" customHeight="1" x14ac:dyDescent="0.15">
      <c r="A22" s="71">
        <v>304</v>
      </c>
      <c r="B22" s="90" t="s">
        <v>77</v>
      </c>
      <c r="C22" s="73" t="s">
        <v>49</v>
      </c>
      <c r="D22" s="73" t="s">
        <v>50</v>
      </c>
      <c r="E22" s="74">
        <v>45636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spans="1:21" ht="21" customHeight="1" x14ac:dyDescent="0.15">
      <c r="A23" s="71">
        <v>305</v>
      </c>
      <c r="B23" s="90" t="s">
        <v>78</v>
      </c>
      <c r="C23" s="73" t="s">
        <v>49</v>
      </c>
      <c r="D23" s="73" t="s">
        <v>50</v>
      </c>
      <c r="E23" s="74">
        <v>45621</v>
      </c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24" spans="1:21" ht="21" customHeight="1" x14ac:dyDescent="0.15">
      <c r="A24" s="71">
        <v>308</v>
      </c>
      <c r="B24" s="90" t="s">
        <v>79</v>
      </c>
      <c r="C24" s="73" t="s">
        <v>49</v>
      </c>
      <c r="D24" s="73" t="s">
        <v>50</v>
      </c>
      <c r="E24" s="74">
        <v>45637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</row>
    <row r="25" spans="1:21" ht="21" customHeight="1" x14ac:dyDescent="0.15">
      <c r="A25" s="71">
        <v>351</v>
      </c>
      <c r="B25" s="90" t="s">
        <v>80</v>
      </c>
      <c r="C25" s="73" t="s">
        <v>49</v>
      </c>
      <c r="D25" s="73" t="s">
        <v>50</v>
      </c>
      <c r="E25" s="74">
        <v>45628</v>
      </c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</row>
    <row r="26" spans="1:21" ht="21" customHeight="1" x14ac:dyDescent="0.15">
      <c r="A26" s="71">
        <v>352</v>
      </c>
      <c r="B26" s="90" t="s">
        <v>81</v>
      </c>
      <c r="C26" s="73" t="s">
        <v>49</v>
      </c>
      <c r="D26" s="73" t="s">
        <v>50</v>
      </c>
      <c r="E26" s="74">
        <v>45616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</row>
    <row r="27" spans="1:21" ht="21" customHeight="1" x14ac:dyDescent="0.15">
      <c r="A27" s="71">
        <v>353</v>
      </c>
      <c r="B27" s="90" t="s">
        <v>82</v>
      </c>
      <c r="C27" s="73" t="s">
        <v>49</v>
      </c>
      <c r="D27" s="73" t="s">
        <v>50</v>
      </c>
      <c r="E27" s="74">
        <v>45618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</row>
    <row r="28" spans="1:21" ht="21" customHeight="1" x14ac:dyDescent="0.15">
      <c r="A28" s="71">
        <v>354</v>
      </c>
      <c r="B28" s="90" t="s">
        <v>83</v>
      </c>
      <c r="C28" s="73" t="s">
        <v>49</v>
      </c>
      <c r="D28" s="73" t="s">
        <v>50</v>
      </c>
      <c r="E28" s="74">
        <v>45621</v>
      </c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</row>
    <row r="29" spans="1:21" ht="21" customHeight="1" x14ac:dyDescent="0.15">
      <c r="A29" s="71">
        <v>401</v>
      </c>
      <c r="B29" s="90" t="s">
        <v>84</v>
      </c>
      <c r="C29" s="73" t="s">
        <v>50</v>
      </c>
      <c r="D29" s="73" t="s">
        <v>50</v>
      </c>
      <c r="E29" s="74">
        <v>45631</v>
      </c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</row>
    <row r="30" spans="1:21" ht="21" customHeight="1" x14ac:dyDescent="0.15">
      <c r="A30" s="71">
        <v>403</v>
      </c>
      <c r="B30" s="90" t="s">
        <v>85</v>
      </c>
      <c r="C30" s="73" t="s">
        <v>50</v>
      </c>
      <c r="D30" s="73" t="s">
        <v>50</v>
      </c>
      <c r="E30" s="74">
        <v>45624</v>
      </c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</row>
    <row r="31" spans="1:21" ht="21" customHeight="1" x14ac:dyDescent="0.15">
      <c r="A31" s="71">
        <v>404</v>
      </c>
      <c r="B31" s="90" t="s">
        <v>86</v>
      </c>
      <c r="C31" s="73" t="s">
        <v>50</v>
      </c>
      <c r="D31" s="73" t="s">
        <v>50</v>
      </c>
      <c r="E31" s="74">
        <v>45629</v>
      </c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 spans="1:21" ht="21" customHeight="1" x14ac:dyDescent="0.15">
      <c r="A32" s="71">
        <v>406</v>
      </c>
      <c r="B32" s="90" t="s">
        <v>87</v>
      </c>
      <c r="C32" s="73" t="s">
        <v>50</v>
      </c>
      <c r="D32" s="73" t="s">
        <v>50</v>
      </c>
      <c r="E32" s="74">
        <v>45630</v>
      </c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</row>
    <row r="33" spans="1:21" ht="21" customHeight="1" x14ac:dyDescent="0.15">
      <c r="A33" s="71">
        <v>407</v>
      </c>
      <c r="B33" s="90" t="s">
        <v>88</v>
      </c>
      <c r="C33" s="73" t="s">
        <v>50</v>
      </c>
      <c r="D33" s="73" t="s">
        <v>50</v>
      </c>
      <c r="E33" s="74">
        <v>45635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</row>
    <row r="34" spans="1:21" ht="21" customHeight="1" x14ac:dyDescent="0.15">
      <c r="A34" s="71">
        <v>408</v>
      </c>
      <c r="B34" s="90" t="s">
        <v>89</v>
      </c>
      <c r="C34" s="73" t="s">
        <v>50</v>
      </c>
      <c r="D34" s="73" t="s">
        <v>50</v>
      </c>
      <c r="E34" s="74">
        <v>45622</v>
      </c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</row>
    <row r="35" spans="1:21" ht="21" customHeight="1" x14ac:dyDescent="0.15">
      <c r="A35" s="71">
        <v>409</v>
      </c>
      <c r="B35" s="90" t="s">
        <v>90</v>
      </c>
      <c r="C35" s="73" t="s">
        <v>50</v>
      </c>
      <c r="D35" s="73" t="s">
        <v>50</v>
      </c>
      <c r="E35" s="74">
        <v>45628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</row>
    <row r="36" spans="1:21" ht="21" customHeight="1" x14ac:dyDescent="0.15">
      <c r="A36" s="71">
        <v>412</v>
      </c>
      <c r="B36" s="90" t="s">
        <v>31</v>
      </c>
      <c r="C36" s="73" t="s">
        <v>50</v>
      </c>
      <c r="D36" s="73" t="s">
        <v>50</v>
      </c>
      <c r="E36" s="74">
        <v>45629</v>
      </c>
      <c r="F36" s="74">
        <v>45631</v>
      </c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</row>
    <row r="37" spans="1:21" ht="21" customHeight="1" x14ac:dyDescent="0.15">
      <c r="A37" s="71">
        <v>413</v>
      </c>
      <c r="B37" s="91" t="s">
        <v>91</v>
      </c>
      <c r="C37" s="73" t="s">
        <v>50</v>
      </c>
      <c r="D37" s="73" t="s">
        <v>50</v>
      </c>
      <c r="E37" s="74">
        <v>45636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</row>
    <row r="38" spans="1:21" ht="21" customHeight="1" x14ac:dyDescent="0.15">
      <c r="A38" s="71">
        <v>451</v>
      </c>
      <c r="B38" s="90" t="s">
        <v>92</v>
      </c>
      <c r="C38" s="73" t="s">
        <v>49</v>
      </c>
      <c r="D38" s="73" t="s">
        <v>49</v>
      </c>
      <c r="E38" s="74">
        <v>45616</v>
      </c>
      <c r="F38" s="74">
        <v>45617</v>
      </c>
      <c r="G38" s="74">
        <v>45618</v>
      </c>
      <c r="H38" s="74">
        <v>45619</v>
      </c>
      <c r="I38" s="74">
        <v>45621</v>
      </c>
      <c r="J38" s="74">
        <v>45622</v>
      </c>
      <c r="K38" s="74">
        <v>45623</v>
      </c>
      <c r="L38" s="74">
        <v>45624</v>
      </c>
      <c r="M38" s="74">
        <v>45625</v>
      </c>
      <c r="N38" s="74">
        <v>45626</v>
      </c>
      <c r="O38" s="74">
        <v>45628</v>
      </c>
      <c r="P38" s="74">
        <v>45629</v>
      </c>
      <c r="Q38" s="74">
        <v>45630</v>
      </c>
      <c r="R38" s="74">
        <v>45631</v>
      </c>
      <c r="S38" s="74">
        <v>45632</v>
      </c>
      <c r="T38" s="74">
        <v>45633</v>
      </c>
      <c r="U38" s="74"/>
    </row>
    <row r="39" spans="1:21" ht="21" customHeight="1" x14ac:dyDescent="0.15">
      <c r="A39" s="71">
        <v>501</v>
      </c>
      <c r="B39" s="90" t="s">
        <v>52</v>
      </c>
      <c r="C39" s="73" t="s">
        <v>49</v>
      </c>
      <c r="D39" s="73" t="s">
        <v>50</v>
      </c>
      <c r="E39" s="74">
        <v>45615</v>
      </c>
      <c r="F39" s="74">
        <v>45621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</row>
    <row r="40" spans="1:21" ht="21" customHeight="1" x14ac:dyDescent="0.15">
      <c r="A40" s="71">
        <v>502</v>
      </c>
      <c r="B40" s="90" t="s">
        <v>93</v>
      </c>
      <c r="C40" s="73" t="s">
        <v>49</v>
      </c>
      <c r="D40" s="73" t="s">
        <v>50</v>
      </c>
      <c r="E40" s="74">
        <v>45625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</row>
    <row r="41" spans="1:21" ht="21" customHeight="1" x14ac:dyDescent="0.15">
      <c r="A41" s="71">
        <v>503</v>
      </c>
      <c r="B41" s="90" t="s">
        <v>94</v>
      </c>
      <c r="C41" s="73" t="s">
        <v>49</v>
      </c>
      <c r="D41" s="73" t="s">
        <v>50</v>
      </c>
      <c r="E41" s="74">
        <v>45616</v>
      </c>
      <c r="F41" s="74">
        <v>45636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</row>
    <row r="42" spans="1:21" ht="21" customHeight="1" x14ac:dyDescent="0.15">
      <c r="A42" s="71">
        <v>504</v>
      </c>
      <c r="B42" s="90" t="s">
        <v>95</v>
      </c>
      <c r="C42" s="73" t="s">
        <v>49</v>
      </c>
      <c r="D42" s="73" t="s">
        <v>50</v>
      </c>
      <c r="E42" s="74">
        <v>45611</v>
      </c>
      <c r="F42" s="74">
        <v>45630</v>
      </c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</row>
    <row r="43" spans="1:21" ht="21" customHeight="1" x14ac:dyDescent="0.15">
      <c r="A43" s="71">
        <v>505</v>
      </c>
      <c r="B43" s="90" t="s">
        <v>96</v>
      </c>
      <c r="C43" s="73" t="s">
        <v>49</v>
      </c>
      <c r="D43" s="73" t="s">
        <v>50</v>
      </c>
      <c r="E43" s="74">
        <v>45629</v>
      </c>
      <c r="F43" s="74">
        <v>45635</v>
      </c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</row>
    <row r="44" spans="1:21" ht="21" customHeight="1" x14ac:dyDescent="0.15">
      <c r="A44" s="71">
        <v>506</v>
      </c>
      <c r="B44" s="90" t="s">
        <v>97</v>
      </c>
      <c r="C44" s="73" t="s">
        <v>49</v>
      </c>
      <c r="D44" s="73" t="s">
        <v>50</v>
      </c>
      <c r="E44" s="74">
        <v>45625</v>
      </c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</row>
    <row r="45" spans="1:21" ht="21" customHeight="1" x14ac:dyDescent="0.15">
      <c r="A45" s="71">
        <v>507</v>
      </c>
      <c r="B45" s="90" t="s">
        <v>98</v>
      </c>
      <c r="C45" s="73" t="s">
        <v>49</v>
      </c>
      <c r="D45" s="73" t="s">
        <v>50</v>
      </c>
      <c r="E45" s="74">
        <v>45623</v>
      </c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</row>
    <row r="46" spans="1:21" ht="21" customHeight="1" x14ac:dyDescent="0.15">
      <c r="A46" s="71">
        <v>509</v>
      </c>
      <c r="B46" s="90" t="s">
        <v>99</v>
      </c>
      <c r="C46" s="73" t="s">
        <v>49</v>
      </c>
      <c r="D46" s="73" t="s">
        <v>50</v>
      </c>
      <c r="E46" s="74">
        <v>45622</v>
      </c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</row>
    <row r="47" spans="1:21" ht="21" customHeight="1" x14ac:dyDescent="0.15">
      <c r="A47" s="71">
        <v>510</v>
      </c>
      <c r="B47" s="90" t="s">
        <v>100</v>
      </c>
      <c r="C47" s="73" t="s">
        <v>49</v>
      </c>
      <c r="D47" s="73" t="s">
        <v>50</v>
      </c>
      <c r="E47" s="74">
        <v>45637</v>
      </c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</row>
    <row r="48" spans="1:21" ht="21" customHeight="1" x14ac:dyDescent="0.15">
      <c r="A48" s="71">
        <v>525</v>
      </c>
      <c r="B48" s="90" t="s">
        <v>101</v>
      </c>
      <c r="C48" s="73" t="s">
        <v>49</v>
      </c>
      <c r="D48" s="73" t="s">
        <v>50</v>
      </c>
      <c r="E48" s="74">
        <v>45628</v>
      </c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</row>
    <row r="49" spans="1:21" ht="21" customHeight="1" x14ac:dyDescent="0.15">
      <c r="A49" s="71">
        <v>555</v>
      </c>
      <c r="B49" s="90" t="s">
        <v>102</v>
      </c>
      <c r="C49" s="73" t="s">
        <v>49</v>
      </c>
      <c r="D49" s="73" t="s">
        <v>50</v>
      </c>
      <c r="E49" s="74">
        <v>45639</v>
      </c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</row>
    <row r="50" spans="1:21" ht="21" customHeight="1" x14ac:dyDescent="0.15">
      <c r="A50" s="71">
        <v>556</v>
      </c>
      <c r="B50" s="90" t="s">
        <v>103</v>
      </c>
      <c r="C50" s="73" t="s">
        <v>49</v>
      </c>
      <c r="D50" s="73" t="s">
        <v>50</v>
      </c>
      <c r="E50" s="74">
        <v>45637</v>
      </c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</row>
    <row r="51" spans="1:21" ht="21" customHeight="1" x14ac:dyDescent="0.15">
      <c r="A51" s="71">
        <v>571</v>
      </c>
      <c r="B51" s="91" t="s">
        <v>104</v>
      </c>
      <c r="C51" s="73" t="s">
        <v>49</v>
      </c>
      <c r="D51" s="73" t="s">
        <v>50</v>
      </c>
      <c r="E51" s="74">
        <v>45635</v>
      </c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</row>
    <row r="52" spans="1:21" ht="21" customHeight="1" x14ac:dyDescent="0.15">
      <c r="A52" s="71">
        <v>572</v>
      </c>
      <c r="B52" s="91" t="s">
        <v>110</v>
      </c>
      <c r="C52" s="73" t="s">
        <v>49</v>
      </c>
      <c r="D52" s="73" t="s">
        <v>50</v>
      </c>
      <c r="E52" s="74">
        <v>45623</v>
      </c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</row>
    <row r="53" spans="1:21" ht="21" customHeight="1" x14ac:dyDescent="0.15">
      <c r="A53" s="71">
        <v>651</v>
      </c>
      <c r="B53" s="91" t="s">
        <v>105</v>
      </c>
      <c r="C53" s="73" t="s">
        <v>50</v>
      </c>
      <c r="D53" s="73" t="s">
        <v>49</v>
      </c>
      <c r="E53" s="74">
        <v>45621</v>
      </c>
      <c r="F53" s="74">
        <v>45622</v>
      </c>
      <c r="G53" s="74">
        <v>45623</v>
      </c>
      <c r="H53" s="74">
        <v>45624</v>
      </c>
      <c r="I53" s="74">
        <v>45625</v>
      </c>
      <c r="J53" s="74">
        <v>45628</v>
      </c>
      <c r="K53" s="74">
        <v>45629</v>
      </c>
      <c r="L53" s="74">
        <v>45630</v>
      </c>
      <c r="M53" s="74">
        <v>45631</v>
      </c>
      <c r="N53" s="74">
        <v>45632</v>
      </c>
      <c r="O53" s="74">
        <v>45635</v>
      </c>
      <c r="P53" s="74">
        <v>45636</v>
      </c>
      <c r="Q53" s="74"/>
      <c r="R53" s="74"/>
      <c r="S53" s="74"/>
      <c r="T53" s="74"/>
      <c r="U53" s="74"/>
    </row>
    <row r="54" spans="1:21" ht="21" customHeight="1" x14ac:dyDescent="0.15">
      <c r="A54" s="71">
        <v>701</v>
      </c>
      <c r="B54" s="91" t="s">
        <v>106</v>
      </c>
      <c r="C54" s="73" t="s">
        <v>50</v>
      </c>
      <c r="D54" s="73" t="s">
        <v>49</v>
      </c>
      <c r="E54" s="74">
        <v>45616</v>
      </c>
      <c r="F54" s="74">
        <v>45617</v>
      </c>
      <c r="G54" s="74">
        <v>45618</v>
      </c>
      <c r="H54" s="74">
        <v>45621</v>
      </c>
      <c r="I54" s="74">
        <v>45622</v>
      </c>
      <c r="J54" s="74">
        <v>45623</v>
      </c>
      <c r="K54" s="74">
        <v>45624</v>
      </c>
      <c r="L54" s="74">
        <v>45625</v>
      </c>
      <c r="M54" s="74">
        <v>45628</v>
      </c>
      <c r="N54" s="74">
        <v>45629</v>
      </c>
      <c r="O54" s="74">
        <v>45630</v>
      </c>
      <c r="P54" s="74">
        <v>45631</v>
      </c>
      <c r="Q54" s="74">
        <v>45632</v>
      </c>
      <c r="R54" s="74">
        <v>45635</v>
      </c>
      <c r="S54" s="74">
        <v>45636</v>
      </c>
      <c r="T54" s="74"/>
      <c r="U54" s="74"/>
    </row>
    <row r="55" spans="1:21" ht="21" customHeight="1" x14ac:dyDescent="0.15">
      <c r="A55" s="71">
        <v>751</v>
      </c>
      <c r="B55" s="91" t="s">
        <v>111</v>
      </c>
      <c r="C55" s="73" t="s">
        <v>50</v>
      </c>
      <c r="D55" s="73" t="s">
        <v>49</v>
      </c>
      <c r="E55" s="74">
        <v>45616</v>
      </c>
      <c r="F55" s="74">
        <v>45618</v>
      </c>
      <c r="G55" s="74">
        <v>45621</v>
      </c>
      <c r="H55" s="74">
        <v>45622</v>
      </c>
      <c r="I55" s="74">
        <v>45623</v>
      </c>
      <c r="J55" s="74">
        <v>45625</v>
      </c>
      <c r="K55" s="74">
        <v>45628</v>
      </c>
      <c r="L55" s="74">
        <v>45629</v>
      </c>
      <c r="M55" s="74">
        <v>45630</v>
      </c>
      <c r="N55" s="74">
        <v>45632</v>
      </c>
      <c r="O55" s="74">
        <v>45635</v>
      </c>
      <c r="P55" s="74">
        <v>45636</v>
      </c>
      <c r="Q55" s="74"/>
      <c r="R55" s="74"/>
      <c r="S55" s="74"/>
      <c r="T55" s="74"/>
      <c r="U55" s="74"/>
    </row>
    <row r="56" spans="1:21" ht="21" customHeight="1" x14ac:dyDescent="0.15">
      <c r="A56" s="71">
        <v>801</v>
      </c>
      <c r="B56" s="91" t="s">
        <v>107</v>
      </c>
      <c r="C56" s="73" t="s">
        <v>49</v>
      </c>
      <c r="D56" s="73" t="s">
        <v>49</v>
      </c>
      <c r="E56" s="74">
        <v>45616</v>
      </c>
      <c r="F56" s="74">
        <v>45618</v>
      </c>
      <c r="G56" s="74">
        <v>45622</v>
      </c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</row>
    <row r="57" spans="1:21" ht="21" customHeight="1" x14ac:dyDescent="0.15">
      <c r="A57" s="71">
        <v>802</v>
      </c>
      <c r="B57" s="91" t="s">
        <v>112</v>
      </c>
      <c r="C57" s="73" t="s">
        <v>49</v>
      </c>
      <c r="D57" s="73" t="s">
        <v>49</v>
      </c>
      <c r="E57" s="74">
        <v>45616</v>
      </c>
      <c r="F57" s="74">
        <v>45618</v>
      </c>
      <c r="G57" s="74">
        <v>45622</v>
      </c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</row>
    <row r="58" spans="1:21" ht="21" customHeight="1" x14ac:dyDescent="0.15">
      <c r="A58" s="71">
        <v>851</v>
      </c>
      <c r="B58" s="91" t="s">
        <v>108</v>
      </c>
      <c r="C58" s="73" t="s">
        <v>49</v>
      </c>
      <c r="D58" s="73" t="s">
        <v>49</v>
      </c>
      <c r="E58" s="74">
        <v>45616</v>
      </c>
      <c r="F58" s="74">
        <v>45617</v>
      </c>
      <c r="G58" s="74">
        <v>45618</v>
      </c>
      <c r="H58" s="74">
        <v>45621</v>
      </c>
      <c r="I58" s="74">
        <v>45622</v>
      </c>
      <c r="J58" s="74">
        <v>45623</v>
      </c>
      <c r="K58" s="74">
        <v>45624</v>
      </c>
      <c r="L58" s="74">
        <v>45625</v>
      </c>
      <c r="M58" s="74">
        <v>45628</v>
      </c>
      <c r="N58" s="74">
        <v>45629</v>
      </c>
      <c r="O58" s="74">
        <v>45630</v>
      </c>
      <c r="P58" s="74">
        <v>45631</v>
      </c>
      <c r="Q58" s="74">
        <v>45632</v>
      </c>
      <c r="R58" s="74">
        <v>45633</v>
      </c>
      <c r="S58" s="74">
        <v>45635</v>
      </c>
      <c r="T58" s="74">
        <v>45636</v>
      </c>
      <c r="U58" s="74"/>
    </row>
    <row r="59" spans="1:21" ht="21" customHeight="1" x14ac:dyDescent="0.15">
      <c r="A59" s="71">
        <v>852</v>
      </c>
      <c r="B59" s="91" t="s">
        <v>109</v>
      </c>
      <c r="C59" s="73" t="s">
        <v>49</v>
      </c>
      <c r="D59" s="73" t="s">
        <v>49</v>
      </c>
      <c r="E59" s="74">
        <v>45616</v>
      </c>
      <c r="F59" s="74">
        <v>45617</v>
      </c>
      <c r="G59" s="74">
        <v>45618</v>
      </c>
      <c r="H59" s="74">
        <v>45621</v>
      </c>
      <c r="I59" s="74">
        <v>45622</v>
      </c>
      <c r="J59" s="74">
        <v>45623</v>
      </c>
      <c r="K59" s="74">
        <v>45624</v>
      </c>
      <c r="L59" s="74">
        <v>45625</v>
      </c>
      <c r="M59" s="74">
        <v>45628</v>
      </c>
      <c r="N59" s="74">
        <v>45629</v>
      </c>
      <c r="O59" s="74">
        <v>45630</v>
      </c>
      <c r="P59" s="74">
        <v>45631</v>
      </c>
      <c r="Q59" s="74">
        <v>45632</v>
      </c>
      <c r="R59" s="74">
        <v>45633</v>
      </c>
      <c r="S59" s="74">
        <v>45635</v>
      </c>
      <c r="T59" s="74">
        <v>45636</v>
      </c>
      <c r="U59" s="74"/>
    </row>
  </sheetData>
  <sheetProtection sheet="1" objects="1" scenarios="1"/>
  <mergeCells count="1">
    <mergeCell ref="E1:U1"/>
  </mergeCells>
  <phoneticPr fontId="1"/>
  <pageMargins left="0.39370078740157483" right="0.39370078740157483" top="0.39370078740157483" bottom="0.3937007874015748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</vt:lpstr>
      <vt:lpstr>申込書</vt:lpstr>
      <vt:lpstr>医療機関データ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矢澤 亜砂緒</dc:creator>
  <cp:lastModifiedBy>久留 賢太</cp:lastModifiedBy>
  <cp:lastPrinted>2023-11-14T02:31:55Z</cp:lastPrinted>
  <dcterms:created xsi:type="dcterms:W3CDTF">2022-12-07T00:27:05Z</dcterms:created>
  <dcterms:modified xsi:type="dcterms:W3CDTF">2024-09-05T01:15:14Z</dcterms:modified>
</cp:coreProperties>
</file>